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00" windowHeight="11640" activeTab="0"/>
  </bookViews>
  <sheets>
    <sheet name="社保基数" sheetId="1" r:id="rId1"/>
  </sheets>
  <definedNames/>
  <calcPr fullCalcOnLoad="1"/>
</workbook>
</file>

<file path=xl/sharedStrings.xml><?xml version="1.0" encoding="utf-8"?>
<sst xmlns="http://schemas.openxmlformats.org/spreadsheetml/2006/main" count="141" uniqueCount="67">
  <si>
    <r>
      <t>1</t>
    </r>
    <r>
      <rPr>
        <b/>
        <sz val="10"/>
        <color indexed="9"/>
        <rFont val="宋体"/>
        <family val="0"/>
      </rPr>
      <t>、社会保险费（城镇保险）</t>
    </r>
    <r>
      <rPr>
        <b/>
        <sz val="10"/>
        <color indexed="9"/>
        <rFont val="Arial"/>
        <family val="2"/>
      </rPr>
      <t xml:space="preserve">  </t>
    </r>
    <r>
      <rPr>
        <b/>
        <sz val="10"/>
        <color indexed="9"/>
        <rFont val="宋体"/>
        <family val="0"/>
      </rPr>
      <t>（有效时间：</t>
    </r>
    <r>
      <rPr>
        <b/>
        <sz val="10"/>
        <color indexed="9"/>
        <rFont val="Arial"/>
        <family val="2"/>
      </rPr>
      <t>2014</t>
    </r>
    <r>
      <rPr>
        <b/>
        <sz val="10"/>
        <color indexed="9"/>
        <rFont val="宋体"/>
        <family val="0"/>
      </rPr>
      <t>年</t>
    </r>
    <r>
      <rPr>
        <b/>
        <sz val="10"/>
        <color indexed="9"/>
        <rFont val="Arial"/>
        <family val="2"/>
      </rPr>
      <t>4</t>
    </r>
    <r>
      <rPr>
        <b/>
        <sz val="10"/>
        <color indexed="9"/>
        <rFont val="宋体"/>
        <family val="0"/>
      </rPr>
      <t>月</t>
    </r>
    <r>
      <rPr>
        <b/>
        <sz val="10"/>
        <color indexed="9"/>
        <rFont val="Arial"/>
        <family val="2"/>
      </rPr>
      <t>~2015</t>
    </r>
    <r>
      <rPr>
        <b/>
        <sz val="10"/>
        <color indexed="9"/>
        <rFont val="宋体"/>
        <family val="0"/>
      </rPr>
      <t>年</t>
    </r>
    <r>
      <rPr>
        <b/>
        <sz val="10"/>
        <color indexed="9"/>
        <rFont val="Arial"/>
        <family val="2"/>
      </rPr>
      <t>3</t>
    </r>
    <r>
      <rPr>
        <b/>
        <sz val="10"/>
        <color indexed="9"/>
        <rFont val="宋体"/>
        <family val="0"/>
      </rPr>
      <t>月）</t>
    </r>
  </si>
  <si>
    <r>
      <rPr>
        <sz val="10"/>
        <rFont val="宋体"/>
        <family val="0"/>
      </rPr>
      <t>项目</t>
    </r>
  </si>
  <si>
    <r>
      <rPr>
        <sz val="10"/>
        <rFont val="宋体"/>
        <family val="0"/>
      </rPr>
      <t>缴费基数的核定标准</t>
    </r>
    <r>
      <rPr>
        <sz val="10"/>
        <rFont val="Arial"/>
        <family val="2"/>
      </rPr>
      <t xml:space="preserve"> </t>
    </r>
  </si>
  <si>
    <r>
      <rPr>
        <sz val="10"/>
        <rFont val="宋体"/>
        <family val="0"/>
      </rPr>
      <t>比例合计</t>
    </r>
  </si>
  <si>
    <r>
      <rPr>
        <sz val="10"/>
        <rFont val="宋体"/>
        <family val="0"/>
      </rPr>
      <t>企业比例</t>
    </r>
  </si>
  <si>
    <r>
      <rPr>
        <sz val="10"/>
        <rFont val="宋体"/>
        <family val="0"/>
      </rPr>
      <t>个人比例</t>
    </r>
  </si>
  <si>
    <r>
      <rPr>
        <sz val="10"/>
        <rFont val="宋体"/>
        <family val="0"/>
      </rPr>
      <t>最高上限</t>
    </r>
  </si>
  <si>
    <r>
      <rPr>
        <sz val="10"/>
        <rFont val="宋体"/>
        <family val="0"/>
      </rPr>
      <t>最低下限</t>
    </r>
  </si>
  <si>
    <r>
      <rPr>
        <sz val="10"/>
        <rFont val="宋体"/>
        <family val="0"/>
      </rPr>
      <t>基数</t>
    </r>
  </si>
  <si>
    <r>
      <rPr>
        <sz val="10"/>
        <rFont val="宋体"/>
        <family val="0"/>
      </rPr>
      <t>公司费用</t>
    </r>
  </si>
  <si>
    <r>
      <rPr>
        <sz val="10"/>
        <rFont val="宋体"/>
        <family val="0"/>
      </rPr>
      <t>个人费用</t>
    </r>
  </si>
  <si>
    <r>
      <rPr>
        <sz val="10"/>
        <rFont val="宋体"/>
        <family val="0"/>
      </rPr>
      <t>费用合计</t>
    </r>
  </si>
  <si>
    <r>
      <rPr>
        <sz val="10"/>
        <rFont val="宋体"/>
        <family val="0"/>
      </rPr>
      <t>养老保险</t>
    </r>
  </si>
  <si>
    <r>
      <rPr>
        <sz val="10"/>
        <rFont val="宋体"/>
        <family val="0"/>
      </rPr>
      <t>生育保险</t>
    </r>
  </si>
  <si>
    <r>
      <rPr>
        <sz val="10"/>
        <rFont val="宋体"/>
        <family val="0"/>
      </rPr>
      <t>失业保险</t>
    </r>
  </si>
  <si>
    <r>
      <rPr>
        <sz val="10"/>
        <rFont val="宋体"/>
        <family val="0"/>
      </rPr>
      <t>医疗保险</t>
    </r>
  </si>
  <si>
    <r>
      <rPr>
        <sz val="10"/>
        <rFont val="宋体"/>
        <family val="0"/>
      </rPr>
      <t>工伤保险</t>
    </r>
  </si>
  <si>
    <r>
      <rPr>
        <sz val="10"/>
        <rFont val="宋体"/>
        <family val="0"/>
      </rPr>
      <t>小计</t>
    </r>
  </si>
  <si>
    <t>-</t>
  </si>
  <si>
    <r>
      <t>2</t>
    </r>
    <r>
      <rPr>
        <b/>
        <sz val="10"/>
        <rFont val="宋体"/>
        <family val="0"/>
      </rPr>
      <t>、社会保险费（非正规就业保险）</t>
    </r>
  </si>
  <si>
    <r>
      <rPr>
        <sz val="10"/>
        <rFont val="宋体"/>
        <family val="0"/>
      </rPr>
      <t>备注</t>
    </r>
  </si>
  <si>
    <r>
      <t>1</t>
    </r>
    <r>
      <rPr>
        <sz val="10"/>
        <rFont val="宋体"/>
        <family val="0"/>
      </rPr>
      <t>、首次参加工作和变动工作单位的缴费个人，应按新进单位首月全月工资性收入确定月缴费基数；</t>
    </r>
    <r>
      <rPr>
        <sz val="10"/>
        <rFont val="Arial"/>
        <family val="2"/>
      </rPr>
      <t xml:space="preserve">                                          2</t>
    </r>
    <r>
      <rPr>
        <sz val="10"/>
        <rFont val="宋体"/>
        <family val="0"/>
      </rPr>
      <t>、其他情况在每年</t>
    </r>
    <r>
      <rPr>
        <sz val="10"/>
        <rFont val="Arial"/>
        <family val="2"/>
      </rPr>
      <t>4</t>
    </r>
    <r>
      <rPr>
        <sz val="10"/>
        <rFont val="宋体"/>
        <family val="0"/>
      </rPr>
      <t>月按该员工个人上年度月平均工资调整社会保险基数，上限不超过本市上年度月平均工资</t>
    </r>
    <r>
      <rPr>
        <sz val="10"/>
        <rFont val="Arial"/>
        <family val="2"/>
      </rPr>
      <t>300%</t>
    </r>
    <r>
      <rPr>
        <sz val="10"/>
        <rFont val="宋体"/>
        <family val="0"/>
      </rPr>
      <t>即</t>
    </r>
    <r>
      <rPr>
        <sz val="10"/>
        <rFont val="Arial"/>
        <family val="2"/>
      </rPr>
      <t>11688</t>
    </r>
    <r>
      <rPr>
        <sz val="10"/>
        <rFont val="宋体"/>
        <family val="0"/>
      </rPr>
      <t>元；下限为最低工资标准</t>
    </r>
    <r>
      <rPr>
        <sz val="10"/>
        <rFont val="Arial"/>
        <family val="2"/>
      </rPr>
      <t>2338</t>
    </r>
    <r>
      <rPr>
        <sz val="10"/>
        <rFont val="宋体"/>
        <family val="0"/>
      </rPr>
      <t>元；</t>
    </r>
  </si>
  <si>
    <r>
      <t>2</t>
    </r>
    <r>
      <rPr>
        <b/>
        <sz val="10"/>
        <color indexed="9"/>
        <rFont val="宋体"/>
        <family val="0"/>
      </rPr>
      <t>、住房公积金</t>
    </r>
    <r>
      <rPr>
        <b/>
        <sz val="10"/>
        <color indexed="9"/>
        <rFont val="Arial"/>
        <family val="2"/>
      </rPr>
      <t xml:space="preserve">    </t>
    </r>
    <r>
      <rPr>
        <b/>
        <sz val="10"/>
        <color indexed="9"/>
        <rFont val="宋体"/>
        <family val="0"/>
      </rPr>
      <t>（有效时间</t>
    </r>
    <r>
      <rPr>
        <b/>
        <sz val="10"/>
        <color indexed="9"/>
        <rFont val="Arial"/>
        <family val="2"/>
      </rPr>
      <t xml:space="preserve"> </t>
    </r>
    <r>
      <rPr>
        <b/>
        <sz val="10"/>
        <color indexed="9"/>
        <rFont val="宋体"/>
        <family val="0"/>
      </rPr>
      <t>：</t>
    </r>
    <r>
      <rPr>
        <b/>
        <sz val="10"/>
        <color indexed="9"/>
        <rFont val="Arial"/>
        <family val="2"/>
      </rPr>
      <t>2013</t>
    </r>
    <r>
      <rPr>
        <b/>
        <sz val="10"/>
        <color indexed="9"/>
        <rFont val="宋体"/>
        <family val="0"/>
      </rPr>
      <t>年</t>
    </r>
    <r>
      <rPr>
        <b/>
        <sz val="10"/>
        <color indexed="9"/>
        <rFont val="Arial"/>
        <family val="2"/>
      </rPr>
      <t>7</t>
    </r>
    <r>
      <rPr>
        <b/>
        <sz val="10"/>
        <color indexed="9"/>
        <rFont val="宋体"/>
        <family val="0"/>
      </rPr>
      <t>月</t>
    </r>
    <r>
      <rPr>
        <b/>
        <sz val="10"/>
        <color indexed="9"/>
        <rFont val="Arial"/>
        <family val="2"/>
      </rPr>
      <t>~2014</t>
    </r>
    <r>
      <rPr>
        <b/>
        <sz val="10"/>
        <color indexed="9"/>
        <rFont val="宋体"/>
        <family val="0"/>
      </rPr>
      <t>年</t>
    </r>
    <r>
      <rPr>
        <b/>
        <sz val="10"/>
        <color indexed="9"/>
        <rFont val="Arial"/>
        <family val="2"/>
      </rPr>
      <t>6</t>
    </r>
    <r>
      <rPr>
        <b/>
        <sz val="10"/>
        <color indexed="9"/>
        <rFont val="宋体"/>
        <family val="0"/>
      </rPr>
      <t>月）</t>
    </r>
  </si>
  <si>
    <r>
      <rPr>
        <sz val="10"/>
        <rFont val="宋体"/>
        <family val="0"/>
      </rPr>
      <t>住房公积金</t>
    </r>
  </si>
  <si>
    <t>职工本人上一年度月平均工资</t>
  </si>
  <si>
    <r>
      <rPr>
        <sz val="10"/>
        <rFont val="宋体"/>
        <family val="0"/>
      </rPr>
      <t>补充住房公积金</t>
    </r>
  </si>
  <si>
    <t>与基本住房公积金保持一致；</t>
  </si>
  <si>
    <r>
      <rPr>
        <sz val="12"/>
        <rFont val="宋体"/>
        <family val="0"/>
      </rPr>
      <t>备注：计算公式【住房公积金月缴存额</t>
    </r>
    <r>
      <rPr>
        <sz val="12"/>
        <rFont val="Arial"/>
        <family val="2"/>
      </rPr>
      <t>=</t>
    </r>
    <r>
      <rPr>
        <sz val="12"/>
        <rFont val="宋体"/>
        <family val="0"/>
      </rPr>
      <t>职工本人上一年度月平均工资乘以职工住房公积金缴存比例</t>
    </r>
    <r>
      <rPr>
        <sz val="12"/>
        <rFont val="Arial"/>
        <family val="2"/>
      </rPr>
      <t>+</t>
    </r>
    <r>
      <rPr>
        <sz val="12"/>
        <rFont val="宋体"/>
        <family val="0"/>
      </rPr>
      <t>职工本人上一年度月平均工资乘以单位住房公积金缴存比例】</t>
    </r>
  </si>
  <si>
    <r>
      <t>3</t>
    </r>
    <r>
      <rPr>
        <b/>
        <sz val="10"/>
        <color indexed="9"/>
        <rFont val="宋体"/>
        <family val="0"/>
      </rPr>
      <t>、社会保险费（外地农村户籍三险）</t>
    </r>
    <r>
      <rPr>
        <b/>
        <sz val="10"/>
        <color indexed="9"/>
        <rFont val="Arial"/>
        <family val="2"/>
      </rPr>
      <t xml:space="preserve"> </t>
    </r>
    <r>
      <rPr>
        <b/>
        <sz val="10"/>
        <color indexed="9"/>
        <rFont val="宋体"/>
        <family val="0"/>
      </rPr>
      <t>（有效时间：</t>
    </r>
    <r>
      <rPr>
        <b/>
        <sz val="10"/>
        <color indexed="9"/>
        <rFont val="Arial"/>
        <family val="2"/>
      </rPr>
      <t>2014.04~2015.03</t>
    </r>
    <r>
      <rPr>
        <b/>
        <sz val="10"/>
        <color indexed="9"/>
        <rFont val="宋体"/>
        <family val="0"/>
      </rPr>
      <t>）</t>
    </r>
  </si>
  <si>
    <t>项目</t>
  </si>
  <si>
    <r>
      <t>缴费基数的核定标准</t>
    </r>
    <r>
      <rPr>
        <sz val="10"/>
        <rFont val="Arial"/>
        <family val="2"/>
      </rPr>
      <t xml:space="preserve"> </t>
    </r>
  </si>
  <si>
    <t>比例合计</t>
  </si>
  <si>
    <t>企业比例</t>
  </si>
  <si>
    <t>个人比例</t>
  </si>
  <si>
    <t>基数</t>
  </si>
  <si>
    <t>公司费用</t>
  </si>
  <si>
    <t>个人费用</t>
  </si>
  <si>
    <t>费用合计</t>
  </si>
  <si>
    <t>养老保险</t>
  </si>
  <si>
    <t>生育保险</t>
  </si>
  <si>
    <t>失业保险</t>
  </si>
  <si>
    <t>医疗保险</t>
  </si>
  <si>
    <t>工伤保险</t>
  </si>
  <si>
    <t>小计</t>
  </si>
  <si>
    <r>
      <t>4</t>
    </r>
    <r>
      <rPr>
        <b/>
        <sz val="10"/>
        <rFont val="宋体"/>
        <family val="0"/>
      </rPr>
      <t>、社会保险费（小城镇保险）需更新</t>
    </r>
  </si>
  <si>
    <r>
      <rPr>
        <sz val="10"/>
        <rFont val="宋体"/>
        <family val="0"/>
      </rPr>
      <t>说明（按</t>
    </r>
    <r>
      <rPr>
        <sz val="10"/>
        <rFont val="Arial"/>
        <family val="2"/>
      </rPr>
      <t>10000</t>
    </r>
    <r>
      <rPr>
        <sz val="10"/>
        <rFont val="宋体"/>
        <family val="0"/>
      </rPr>
      <t>元工资举例测算）</t>
    </r>
    <r>
      <rPr>
        <sz val="10"/>
        <rFont val="Arial"/>
        <family val="2"/>
      </rPr>
      <t xml:space="preserve"> </t>
    </r>
  </si>
  <si>
    <r>
      <t>2011</t>
    </r>
    <r>
      <rPr>
        <sz val="10"/>
        <rFont val="宋体"/>
        <family val="0"/>
      </rPr>
      <t>年</t>
    </r>
    <r>
      <rPr>
        <sz val="10"/>
        <rFont val="Arial"/>
        <family val="2"/>
      </rPr>
      <t>4</t>
    </r>
    <r>
      <rPr>
        <sz val="10"/>
        <rFont val="宋体"/>
        <family val="0"/>
      </rPr>
      <t>月</t>
    </r>
    <r>
      <rPr>
        <sz val="10"/>
        <rFont val="Arial"/>
        <family val="2"/>
      </rPr>
      <t>1</t>
    </r>
    <r>
      <rPr>
        <sz val="10"/>
        <rFont val="宋体"/>
        <family val="0"/>
      </rPr>
      <t>日开始，按</t>
    </r>
    <r>
      <rPr>
        <sz val="10"/>
        <rFont val="Arial"/>
        <family val="2"/>
      </rPr>
      <t>2338</t>
    </r>
    <r>
      <rPr>
        <sz val="10"/>
        <rFont val="宋体"/>
        <family val="0"/>
      </rPr>
      <t>元为缴费基数</t>
    </r>
  </si>
  <si>
    <r>
      <rPr>
        <sz val="10"/>
        <rFont val="宋体"/>
        <family val="0"/>
      </rPr>
      <t>残疾人就业保障金不同区有所不同</t>
    </r>
    <r>
      <rPr>
        <sz val="10"/>
        <rFont val="Arial"/>
        <family val="2"/>
      </rPr>
      <t>,</t>
    </r>
    <r>
      <rPr>
        <sz val="10"/>
        <rFont val="宋体"/>
        <family val="0"/>
      </rPr>
      <t>按实际情况收取。</t>
    </r>
  </si>
  <si>
    <r>
      <rPr>
        <sz val="10"/>
        <rFont val="宋体"/>
        <family val="0"/>
      </rPr>
      <t>残疾人就业保障金</t>
    </r>
  </si>
  <si>
    <r>
      <t>4</t>
    </r>
    <r>
      <rPr>
        <b/>
        <sz val="10"/>
        <rFont val="宋体"/>
        <family val="0"/>
      </rPr>
      <t>、社会保险费（外来人员综合保险）</t>
    </r>
  </si>
  <si>
    <r>
      <rPr>
        <sz val="10"/>
        <rFont val="宋体"/>
        <family val="0"/>
      </rPr>
      <t>统一按按</t>
    </r>
    <r>
      <rPr>
        <sz val="10"/>
        <rFont val="Arial"/>
        <family val="2"/>
      </rPr>
      <t>292.20</t>
    </r>
    <r>
      <rPr>
        <sz val="10"/>
        <rFont val="宋体"/>
        <family val="0"/>
      </rPr>
      <t>元</t>
    </r>
    <r>
      <rPr>
        <sz val="10"/>
        <rFont val="Arial"/>
        <family val="2"/>
      </rPr>
      <t>/</t>
    </r>
    <r>
      <rPr>
        <sz val="10"/>
        <rFont val="宋体"/>
        <family val="0"/>
      </rPr>
      <t>人</t>
    </r>
    <r>
      <rPr>
        <sz val="10"/>
        <rFont val="Arial"/>
        <family val="2"/>
      </rPr>
      <t>/</t>
    </r>
    <r>
      <rPr>
        <sz val="10"/>
        <rFont val="宋体"/>
        <family val="0"/>
      </rPr>
      <t>月缴纳</t>
    </r>
    <r>
      <rPr>
        <sz val="10"/>
        <rFont val="Arial"/>
        <family val="2"/>
      </rPr>
      <t xml:space="preserve">                                                                                                                                                                           2009</t>
    </r>
    <r>
      <rPr>
        <sz val="10"/>
        <rFont val="宋体"/>
        <family val="0"/>
      </rPr>
      <t>年</t>
    </r>
    <r>
      <rPr>
        <sz val="10"/>
        <rFont val="Arial"/>
        <family val="2"/>
      </rPr>
      <t>7</t>
    </r>
    <r>
      <rPr>
        <sz val="10"/>
        <rFont val="宋体"/>
        <family val="0"/>
      </rPr>
      <t>月非上海户籍员工的户籍性质为农村的可以书面申请缴纳外来人员综合保险，其他人员必须缴纳城镇保险</t>
    </r>
    <r>
      <rPr>
        <sz val="10"/>
        <rFont val="Arial"/>
        <family val="2"/>
      </rPr>
      <t>22</t>
    </r>
    <r>
      <rPr>
        <sz val="10"/>
        <rFont val="宋体"/>
        <family val="0"/>
      </rPr>
      <t>号文</t>
    </r>
  </si>
  <si>
    <t>中国薪酬网-www.xinchou.cn</t>
  </si>
  <si>
    <t>填写：</t>
  </si>
  <si>
    <t>月基本工资</t>
  </si>
  <si>
    <t>公司缴纳
社保部分</t>
  </si>
  <si>
    <t>个人缴纳
社保部分</t>
  </si>
  <si>
    <t>公司缴纳
公积金</t>
  </si>
  <si>
    <t>个人缴纳
公积金</t>
  </si>
  <si>
    <t>实发工资</t>
  </si>
  <si>
    <t>应缴社保</t>
  </si>
  <si>
    <t>应缴个税</t>
  </si>
  <si>
    <t>-</t>
  </si>
  <si>
    <r>
      <t>缴费基数实行</t>
    </r>
    <r>
      <rPr>
        <sz val="10"/>
        <color indexed="8"/>
        <rFont val="Arial"/>
        <family val="2"/>
      </rPr>
      <t>5</t>
    </r>
    <r>
      <rPr>
        <sz val="10"/>
        <color indexed="8"/>
        <rFont val="宋体"/>
        <family val="0"/>
      </rPr>
      <t>年过渡办法：</t>
    </r>
    <r>
      <rPr>
        <sz val="10"/>
        <color indexed="8"/>
        <rFont val="Arial"/>
        <family val="2"/>
      </rPr>
      <t>2012</t>
    </r>
    <r>
      <rPr>
        <sz val="10"/>
        <color indexed="8"/>
        <rFont val="宋体"/>
        <family val="0"/>
      </rPr>
      <t>年度（就是</t>
    </r>
    <r>
      <rPr>
        <sz val="10"/>
        <color indexed="8"/>
        <rFont val="Arial"/>
        <family val="2"/>
      </rPr>
      <t>2012</t>
    </r>
    <r>
      <rPr>
        <sz val="10"/>
        <color indexed="8"/>
        <rFont val="宋体"/>
        <family val="0"/>
      </rPr>
      <t>年</t>
    </r>
    <r>
      <rPr>
        <sz val="10"/>
        <color indexed="8"/>
        <rFont val="Arial"/>
        <family val="2"/>
      </rPr>
      <t>4</t>
    </r>
    <r>
      <rPr>
        <sz val="10"/>
        <color indexed="8"/>
        <rFont val="宋体"/>
        <family val="0"/>
      </rPr>
      <t>月至</t>
    </r>
    <r>
      <rPr>
        <sz val="10"/>
        <color indexed="8"/>
        <rFont val="Arial"/>
        <family val="2"/>
      </rPr>
      <t>2013</t>
    </r>
    <r>
      <rPr>
        <sz val="10"/>
        <color indexed="8"/>
        <rFont val="宋体"/>
        <family val="0"/>
      </rPr>
      <t>年</t>
    </r>
    <r>
      <rPr>
        <sz val="10"/>
        <color indexed="8"/>
        <rFont val="Arial"/>
        <family val="2"/>
      </rPr>
      <t>3</t>
    </r>
    <r>
      <rPr>
        <sz val="10"/>
        <color indexed="8"/>
        <rFont val="宋体"/>
        <family val="0"/>
      </rPr>
      <t>月）个人缴费基数为</t>
    </r>
    <r>
      <rPr>
        <sz val="10"/>
        <color indexed="8"/>
        <rFont val="Arial"/>
        <family val="2"/>
      </rPr>
      <t>45%</t>
    </r>
    <r>
      <rPr>
        <sz val="10"/>
        <color indexed="8"/>
        <rFont val="宋体"/>
        <family val="0"/>
      </rPr>
      <t>；</t>
    </r>
    <r>
      <rPr>
        <sz val="10"/>
        <color indexed="8"/>
        <rFont val="Arial"/>
        <family val="2"/>
      </rPr>
      <t>2013</t>
    </r>
    <r>
      <rPr>
        <sz val="10"/>
        <color indexed="8"/>
        <rFont val="宋体"/>
        <family val="0"/>
      </rPr>
      <t>年度个人缴费基数为</t>
    </r>
    <r>
      <rPr>
        <sz val="10"/>
        <color indexed="8"/>
        <rFont val="Arial"/>
        <family val="2"/>
      </rPr>
      <t>50%</t>
    </r>
    <r>
      <rPr>
        <sz val="10"/>
        <color indexed="8"/>
        <rFont val="宋体"/>
        <family val="0"/>
      </rPr>
      <t>；</t>
    </r>
    <r>
      <rPr>
        <sz val="10"/>
        <color indexed="10"/>
        <rFont val="Arial"/>
        <family val="2"/>
      </rPr>
      <t>2014</t>
    </r>
    <r>
      <rPr>
        <sz val="10"/>
        <color indexed="10"/>
        <rFont val="宋体"/>
        <family val="0"/>
      </rPr>
      <t>年度个人缴费基数为</t>
    </r>
    <r>
      <rPr>
        <sz val="10"/>
        <color indexed="10"/>
        <rFont val="Arial"/>
        <family val="2"/>
      </rPr>
      <t>55%</t>
    </r>
    <r>
      <rPr>
        <sz val="10"/>
        <color indexed="8"/>
        <rFont val="宋体"/>
        <family val="0"/>
      </rPr>
      <t>；</t>
    </r>
    <r>
      <rPr>
        <sz val="10"/>
        <color indexed="8"/>
        <rFont val="Arial"/>
        <family val="2"/>
      </rPr>
      <t>2015</t>
    </r>
    <r>
      <rPr>
        <sz val="10"/>
        <color indexed="8"/>
        <rFont val="宋体"/>
        <family val="0"/>
      </rPr>
      <t>年度起个人缴费基数按照本人上年度月平均工资收入确定，本人上年度月平均工资收入高于上年度全市职工月平均工资</t>
    </r>
    <r>
      <rPr>
        <sz val="10"/>
        <color indexed="8"/>
        <rFont val="Arial"/>
        <family val="2"/>
      </rPr>
      <t>300%</t>
    </r>
    <r>
      <rPr>
        <sz val="10"/>
        <color indexed="8"/>
        <rFont val="宋体"/>
        <family val="0"/>
      </rPr>
      <t>以上的部分不计入缴费基数，低于上年度全市职工月平均工资</t>
    </r>
    <r>
      <rPr>
        <sz val="10"/>
        <color indexed="8"/>
        <rFont val="Arial"/>
        <family val="2"/>
      </rPr>
      <t>60%</t>
    </r>
    <r>
      <rPr>
        <sz val="10"/>
        <color indexed="8"/>
        <rFont val="宋体"/>
        <family val="0"/>
      </rPr>
      <t>的，按上年度全市职工月平均工资的</t>
    </r>
    <r>
      <rPr>
        <sz val="10"/>
        <color indexed="8"/>
        <rFont val="Arial"/>
        <family val="2"/>
      </rPr>
      <t>60%</t>
    </r>
    <r>
      <rPr>
        <sz val="10"/>
        <color indexed="8"/>
        <rFont val="宋体"/>
        <family val="0"/>
      </rPr>
      <t>确定。</t>
    </r>
  </si>
  <si>
    <t>2015重庆地区社保公积金计算器</t>
  </si>
  <si>
    <t>2%+4</t>
  </si>
  <si>
    <t>11.5%+4</t>
  </si>
  <si>
    <r>
      <t>1</t>
    </r>
    <r>
      <rPr>
        <sz val="10"/>
        <rFont val="宋体"/>
        <family val="0"/>
      </rPr>
      <t>、首次参加工作和变动工作单位的缴费个人，应按新进单位首月全月工资性收入确定月缴费基数；</t>
    </r>
    <r>
      <rPr>
        <sz val="10"/>
        <rFont val="Arial"/>
        <family val="2"/>
      </rPr>
      <t xml:space="preserve">                                          2</t>
    </r>
    <r>
      <rPr>
        <sz val="10"/>
        <rFont val="宋体"/>
        <family val="0"/>
      </rPr>
      <t>、其他情况在每年</t>
    </r>
    <r>
      <rPr>
        <sz val="10"/>
        <rFont val="Arial"/>
        <family val="2"/>
      </rPr>
      <t>4</t>
    </r>
    <r>
      <rPr>
        <sz val="10"/>
        <rFont val="宋体"/>
        <family val="0"/>
      </rPr>
      <t>月按该员工个人上年度月平均工资调整社会保险基数，上限不超过</t>
    </r>
    <r>
      <rPr>
        <sz val="10"/>
        <color indexed="10"/>
        <rFont val="宋体"/>
        <family val="0"/>
      </rPr>
      <t>本市上年度</t>
    </r>
    <r>
      <rPr>
        <sz val="10"/>
        <color indexed="10"/>
        <rFont val="Arial"/>
        <family val="2"/>
      </rPr>
      <t>2014</t>
    </r>
    <r>
      <rPr>
        <sz val="10"/>
        <color indexed="10"/>
        <rFont val="宋体"/>
        <family val="0"/>
      </rPr>
      <t>年月平均工资【</t>
    </r>
    <r>
      <rPr>
        <sz val="10"/>
        <color indexed="10"/>
        <rFont val="Arial"/>
        <family val="2"/>
      </rPr>
      <t>4252</t>
    </r>
    <r>
      <rPr>
        <sz val="10"/>
        <color indexed="10"/>
        <rFont val="宋体"/>
        <family val="0"/>
      </rPr>
      <t>】元</t>
    </r>
    <r>
      <rPr>
        <sz val="10"/>
        <rFont val="宋体"/>
        <family val="0"/>
      </rPr>
      <t>的</t>
    </r>
    <r>
      <rPr>
        <sz val="10"/>
        <rFont val="Arial"/>
        <family val="2"/>
      </rPr>
      <t>300%</t>
    </r>
    <r>
      <rPr>
        <sz val="10"/>
        <rFont val="宋体"/>
        <family val="0"/>
      </rPr>
      <t>即12754元；下限不低于本市月平均工资</t>
    </r>
    <r>
      <rPr>
        <sz val="10"/>
        <rFont val="Arial"/>
        <family val="2"/>
      </rPr>
      <t>60%</t>
    </r>
    <r>
      <rPr>
        <sz val="10"/>
        <rFont val="宋体"/>
        <family val="0"/>
      </rPr>
      <t>即</t>
    </r>
    <r>
      <rPr>
        <sz val="10"/>
        <rFont val="Arial"/>
        <family val="2"/>
      </rPr>
      <t>2551</t>
    </r>
    <r>
      <rPr>
        <sz val="10"/>
        <rFont val="宋体"/>
        <family val="0"/>
      </rPr>
      <t>元；</t>
    </r>
    <r>
      <rPr>
        <sz val="10"/>
        <color indexed="10"/>
        <rFont val="宋体"/>
        <family val="0"/>
      </rPr>
      <t>月最低工资标准：【1250】元，小时最低工资标准【12</t>
    </r>
    <r>
      <rPr>
        <sz val="10"/>
        <color indexed="10"/>
        <rFont val="宋体"/>
        <family val="0"/>
      </rPr>
      <t>.5</t>
    </r>
    <r>
      <rPr>
        <sz val="10"/>
        <color indexed="10"/>
        <rFont val="宋体"/>
        <family val="0"/>
      </rPr>
      <t>】元</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</si>
</sst>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7">
    <font>
      <sz val="11"/>
      <color theme="1"/>
      <name val="Calibri"/>
      <family val="0"/>
    </font>
    <font>
      <sz val="11"/>
      <color indexed="8"/>
      <name val="宋体"/>
      <family val="0"/>
    </font>
    <font>
      <sz val="9"/>
      <name val="宋体"/>
      <family val="0"/>
    </font>
    <font>
      <sz val="12"/>
      <name val="宋体"/>
      <family val="0"/>
    </font>
    <font>
      <b/>
      <sz val="10"/>
      <color indexed="9"/>
      <name val="宋体"/>
      <family val="0"/>
    </font>
    <font>
      <b/>
      <sz val="10"/>
      <color indexed="9"/>
      <name val="Arial"/>
      <family val="2"/>
    </font>
    <font>
      <sz val="12"/>
      <name val="Arial"/>
      <family val="2"/>
    </font>
    <font>
      <sz val="10"/>
      <name val="Arial"/>
      <family val="2"/>
    </font>
    <font>
      <sz val="10"/>
      <name val="宋体"/>
      <family val="0"/>
    </font>
    <font>
      <sz val="10"/>
      <color indexed="10"/>
      <name val="宋体"/>
      <family val="0"/>
    </font>
    <font>
      <sz val="10"/>
      <color indexed="10"/>
      <name val="Arial"/>
      <family val="2"/>
    </font>
    <font>
      <b/>
      <sz val="10"/>
      <name val="Arial"/>
      <family val="2"/>
    </font>
    <font>
      <b/>
      <sz val="10"/>
      <name val="宋体"/>
      <family val="0"/>
    </font>
    <font>
      <sz val="10.5"/>
      <name val="Calibri"/>
      <family val="2"/>
    </font>
    <font>
      <sz val="10"/>
      <color indexed="8"/>
      <name val="Arial"/>
      <family val="2"/>
    </font>
    <font>
      <sz val="10"/>
      <color indexed="8"/>
      <name val="宋体"/>
      <family val="0"/>
    </font>
    <font>
      <b/>
      <sz val="48"/>
      <name val="微软雅黑"/>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4"/>
      <color indexed="62"/>
      <name val="微软雅黑"/>
      <family val="2"/>
    </font>
    <font>
      <b/>
      <sz val="16"/>
      <color indexed="62"/>
      <name val="微软雅黑"/>
      <family val="2"/>
    </font>
    <font>
      <sz val="10"/>
      <color indexed="62"/>
      <name val="微软雅黑"/>
      <family val="2"/>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4"/>
      <color theme="3" tint="0.39998000860214233"/>
      <name val="微软雅黑"/>
      <family val="2"/>
    </font>
    <font>
      <b/>
      <sz val="16"/>
      <color theme="3" tint="0.39998000860214233"/>
      <name val="微软雅黑"/>
      <family val="2"/>
    </font>
    <font>
      <sz val="10"/>
      <color theme="3" tint="0.39998000860214233"/>
      <name val="微软雅黑"/>
      <family val="2"/>
    </font>
    <font>
      <sz val="10"/>
      <color theme="1"/>
      <name val="宋体"/>
      <family val="0"/>
    </font>
    <font>
      <b/>
      <sz val="10"/>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rgb="FF92D050"/>
        <bgColor indexed="64"/>
      </patternFill>
    </fill>
  </fills>
  <borders count="4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thin"/>
      <top style="thin"/>
      <bottom style="thin"/>
    </border>
    <border>
      <left style="thin"/>
      <right style="thin"/>
      <top style="thin"/>
      <bottom style="thin"/>
    </border>
    <border>
      <left/>
      <right style="thin"/>
      <top style="thin"/>
      <bottom style="thin"/>
    </border>
    <border>
      <left style="thin"/>
      <right style="thin"/>
      <top style="thin"/>
      <bottom style="medium"/>
    </border>
    <border>
      <left/>
      <right style="medium"/>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thin"/>
      <top/>
      <bottom/>
    </border>
    <border>
      <left style="thin"/>
      <right style="thin"/>
      <top/>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medium"/>
      <right/>
      <top style="thin"/>
      <bottom/>
    </border>
    <border>
      <left/>
      <right/>
      <top style="thin"/>
      <bottom/>
    </border>
    <border>
      <left/>
      <right style="medium"/>
      <top style="thin"/>
      <bottom/>
    </border>
    <border>
      <left style="medium"/>
      <right/>
      <top/>
      <bottom style="medium"/>
    </border>
    <border>
      <left/>
      <right/>
      <top/>
      <bottom style="medium"/>
    </border>
    <border>
      <left/>
      <right style="medium"/>
      <top/>
      <bottom style="medium"/>
    </border>
    <border>
      <left style="thin"/>
      <right style="medium"/>
      <top style="thin"/>
      <bottom/>
    </border>
    <border>
      <left style="medium"/>
      <right/>
      <top style="medium"/>
      <bottom style="thin"/>
    </border>
    <border>
      <left/>
      <right/>
      <top style="medium"/>
      <bottom style="thin"/>
    </border>
    <border>
      <left/>
      <right style="medium"/>
      <top style="medium"/>
      <bottom style="thin"/>
    </border>
    <border>
      <left style="thin"/>
      <right/>
      <top style="thin"/>
      <bottom style="thin"/>
    </border>
    <border>
      <left/>
      <right/>
      <top style="thin"/>
      <bottom style="thin"/>
    </border>
    <border>
      <left style="thin"/>
      <right style="medium"/>
      <top/>
      <bottom/>
    </border>
    <border>
      <left style="thin"/>
      <right style="medium"/>
      <top/>
      <bottom style="medium"/>
    </border>
    <border>
      <left style="medium"/>
      <right style="thin"/>
      <top/>
      <bottom style="medium"/>
    </border>
    <border>
      <left style="thin"/>
      <right style="thin"/>
      <top/>
      <bottom style="medium"/>
    </border>
    <border>
      <left style="thin"/>
      <right/>
      <top style="medium"/>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3" fillId="0" borderId="0">
      <alignment vertical="center"/>
      <protection/>
    </xf>
    <xf numFmtId="0" fontId="42" fillId="21" borderId="0" applyNumberFormat="0" applyBorder="0" applyAlignment="0" applyProtection="0"/>
    <xf numFmtId="0" fontId="4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0" fillId="0" borderId="0" applyFont="0" applyFill="0" applyBorder="0" applyAlignment="0" applyProtection="0"/>
    <xf numFmtId="43" fontId="3" fillId="0" borderId="0" applyFont="0" applyFill="0" applyBorder="0" applyAlignment="0" applyProtection="0"/>
    <xf numFmtId="41" fontId="0" fillId="0" borderId="0" applyFont="0" applyFill="0" applyBorder="0" applyAlignment="0" applyProtection="0"/>
    <xf numFmtId="0" fontId="49" fillId="24" borderId="0" applyNumberFormat="0" applyBorder="0" applyAlignment="0" applyProtection="0"/>
    <xf numFmtId="0" fontId="50" fillId="22" borderId="8" applyNumberFormat="0" applyAlignment="0" applyProtection="0"/>
    <xf numFmtId="0" fontId="51" fillId="25" borderId="5" applyNumberFormat="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0" fillId="32" borderId="9" applyNumberFormat="0" applyFont="0" applyAlignment="0" applyProtection="0"/>
  </cellStyleXfs>
  <cellXfs count="116">
    <xf numFmtId="0" fontId="0" fillId="0" borderId="0" xfId="0" applyFont="1" applyAlignment="1">
      <alignment vertical="center"/>
    </xf>
    <xf numFmtId="0" fontId="6" fillId="0" borderId="0" xfId="40" applyFont="1" applyFill="1">
      <alignment vertical="center"/>
      <protection/>
    </xf>
    <xf numFmtId="0" fontId="7" fillId="0" borderId="10" xfId="40" applyFont="1" applyFill="1" applyBorder="1" applyAlignment="1">
      <alignment horizontal="center" vertical="center" wrapText="1" shrinkToFit="1"/>
      <protection/>
    </xf>
    <xf numFmtId="0" fontId="7" fillId="0" borderId="11" xfId="40" applyFont="1" applyFill="1" applyBorder="1" applyAlignment="1">
      <alignment horizontal="center" vertical="center" wrapText="1" shrinkToFit="1"/>
      <protection/>
    </xf>
    <xf numFmtId="0" fontId="7" fillId="0" borderId="12" xfId="40" applyFont="1" applyFill="1" applyBorder="1" applyAlignment="1">
      <alignment horizontal="center" vertical="center" wrapText="1" shrinkToFit="1"/>
      <protection/>
    </xf>
    <xf numFmtId="176" fontId="7" fillId="0" borderId="11" xfId="40" applyNumberFormat="1" applyFont="1" applyFill="1" applyBorder="1" applyAlignment="1">
      <alignment horizontal="center" vertical="center" wrapText="1" shrinkToFit="1"/>
      <protection/>
    </xf>
    <xf numFmtId="43" fontId="7" fillId="0" borderId="11" xfId="51" applyFont="1" applyFill="1" applyBorder="1" applyAlignment="1">
      <alignment horizontal="center" vertical="center" wrapText="1" shrinkToFit="1"/>
    </xf>
    <xf numFmtId="43" fontId="11" fillId="0" borderId="11" xfId="51" applyFont="1" applyFill="1" applyBorder="1" applyAlignment="1">
      <alignment horizontal="center" vertical="center" wrapText="1" shrinkToFit="1"/>
    </xf>
    <xf numFmtId="176" fontId="11" fillId="0" borderId="13" xfId="40" applyNumberFormat="1" applyFont="1" applyFill="1" applyBorder="1" applyAlignment="1">
      <alignment horizontal="center" vertical="center" wrapText="1" shrinkToFit="1"/>
      <protection/>
    </xf>
    <xf numFmtId="43" fontId="11" fillId="0" borderId="13" xfId="51" applyFont="1" applyFill="1" applyBorder="1" applyAlignment="1">
      <alignment horizontal="center" vertical="center" wrapText="1" shrinkToFit="1"/>
    </xf>
    <xf numFmtId="0" fontId="6" fillId="0" borderId="0" xfId="40" applyFont="1" applyFill="1" applyAlignment="1">
      <alignment vertical="center" wrapText="1"/>
      <protection/>
    </xf>
    <xf numFmtId="0" fontId="6" fillId="0" borderId="0" xfId="40" applyFont="1" applyFill="1" applyAlignment="1">
      <alignment horizontal="center" vertical="center"/>
      <protection/>
    </xf>
    <xf numFmtId="0" fontId="7" fillId="0" borderId="14" xfId="40" applyFont="1" applyFill="1" applyBorder="1" applyAlignment="1">
      <alignment vertical="center" wrapText="1" shrinkToFit="1"/>
      <protection/>
    </xf>
    <xf numFmtId="0" fontId="7" fillId="0" borderId="15" xfId="40" applyFont="1" applyFill="1" applyBorder="1" applyAlignment="1">
      <alignment horizontal="center" vertical="center" wrapText="1" shrinkToFit="1"/>
      <protection/>
    </xf>
    <xf numFmtId="0" fontId="7" fillId="0" borderId="10" xfId="40" applyFont="1" applyFill="1" applyBorder="1" applyAlignment="1">
      <alignment vertical="center" wrapText="1" shrinkToFit="1"/>
      <protection/>
    </xf>
    <xf numFmtId="176" fontId="7" fillId="0" borderId="11" xfId="40" applyNumberFormat="1" applyFont="1" applyFill="1" applyBorder="1" applyAlignment="1">
      <alignment vertical="center" wrapText="1" shrinkToFit="1"/>
      <protection/>
    </xf>
    <xf numFmtId="43" fontId="7" fillId="0" borderId="11" xfId="51" applyFont="1" applyFill="1" applyBorder="1" applyAlignment="1">
      <alignment vertical="center" wrapText="1" shrinkToFit="1"/>
    </xf>
    <xf numFmtId="43" fontId="11" fillId="0" borderId="11" xfId="51" applyFont="1" applyFill="1" applyBorder="1" applyAlignment="1">
      <alignment vertical="center" wrapText="1" shrinkToFit="1"/>
    </xf>
    <xf numFmtId="0" fontId="6" fillId="0" borderId="0" xfId="40" applyFont="1" applyFill="1" applyAlignment="1">
      <alignment vertical="center"/>
      <protection/>
    </xf>
    <xf numFmtId="0" fontId="8" fillId="0" borderId="11" xfId="40" applyFont="1" applyFill="1" applyBorder="1" applyAlignment="1">
      <alignment horizontal="left" vertical="center" wrapText="1" shrinkToFit="1"/>
      <protection/>
    </xf>
    <xf numFmtId="0" fontId="7" fillId="0" borderId="16" xfId="40" applyFont="1" applyFill="1" applyBorder="1" applyAlignment="1">
      <alignment horizontal="center" vertical="center" wrapText="1" shrinkToFit="1"/>
      <protection/>
    </xf>
    <xf numFmtId="176" fontId="7" fillId="0" borderId="17" xfId="40" applyNumberFormat="1" applyFont="1" applyFill="1" applyBorder="1" applyAlignment="1">
      <alignment horizontal="center" vertical="center" wrapText="1" shrinkToFit="1"/>
      <protection/>
    </xf>
    <xf numFmtId="176" fontId="7" fillId="0" borderId="13" xfId="40" applyNumberFormat="1" applyFont="1" applyFill="1" applyBorder="1" applyAlignment="1">
      <alignment horizontal="center" vertical="center" wrapText="1" shrinkToFit="1"/>
      <protection/>
    </xf>
    <xf numFmtId="43" fontId="7" fillId="0" borderId="13" xfId="51" applyFont="1" applyFill="1" applyBorder="1" applyAlignment="1">
      <alignment horizontal="center" vertical="center" wrapText="1" shrinkToFit="1"/>
    </xf>
    <xf numFmtId="0" fontId="13" fillId="0" borderId="0" xfId="40" applyFont="1" applyFill="1" applyAlignment="1">
      <alignment vertical="center" wrapText="1"/>
      <protection/>
    </xf>
    <xf numFmtId="0" fontId="8" fillId="0" borderId="10" xfId="40" applyFont="1" applyFill="1" applyBorder="1" applyAlignment="1">
      <alignment horizontal="center" vertical="center" wrapText="1"/>
      <protection/>
    </xf>
    <xf numFmtId="10" fontId="7" fillId="0" borderId="11" xfId="40" applyNumberFormat="1" applyFont="1" applyFill="1" applyBorder="1" applyAlignment="1">
      <alignment horizontal="center" vertical="center" wrapText="1"/>
      <protection/>
    </xf>
    <xf numFmtId="4" fontId="7" fillId="0" borderId="11" xfId="40" applyNumberFormat="1" applyFont="1" applyFill="1" applyBorder="1" applyAlignment="1">
      <alignment horizontal="center" vertical="center" wrapText="1"/>
      <protection/>
    </xf>
    <xf numFmtId="43" fontId="7" fillId="0" borderId="11" xfId="51" applyFont="1" applyFill="1" applyBorder="1" applyAlignment="1">
      <alignment horizontal="center" vertical="center" wrapText="1"/>
    </xf>
    <xf numFmtId="0" fontId="8" fillId="33" borderId="10" xfId="40" applyFont="1" applyFill="1" applyBorder="1" applyAlignment="1">
      <alignment horizontal="center" vertical="center" wrapText="1"/>
      <protection/>
    </xf>
    <xf numFmtId="0" fontId="7" fillId="0" borderId="17" xfId="40" applyFont="1" applyFill="1" applyBorder="1" applyAlignment="1">
      <alignment horizontal="center" vertical="center" wrapText="1" shrinkToFit="1"/>
      <protection/>
    </xf>
    <xf numFmtId="0" fontId="7" fillId="0" borderId="18" xfId="40" applyFont="1" applyFill="1" applyBorder="1" applyAlignment="1">
      <alignment horizontal="center" vertical="center" wrapText="1" shrinkToFit="1"/>
      <protection/>
    </xf>
    <xf numFmtId="0" fontId="7" fillId="0" borderId="19" xfId="40" applyFont="1" applyFill="1" applyBorder="1" applyAlignment="1">
      <alignment horizontal="center" vertical="center" wrapText="1" shrinkToFit="1"/>
      <protection/>
    </xf>
    <xf numFmtId="0" fontId="7" fillId="0" borderId="0" xfId="40" applyFont="1" applyFill="1" applyAlignment="1">
      <alignment horizontal="center" vertical="center" wrapText="1" shrinkToFit="1"/>
      <protection/>
    </xf>
    <xf numFmtId="0" fontId="7" fillId="34" borderId="12" xfId="40" applyFont="1" applyFill="1" applyBorder="1" applyAlignment="1">
      <alignment horizontal="center" vertical="center" wrapText="1" shrinkToFit="1"/>
      <protection/>
    </xf>
    <xf numFmtId="43" fontId="11" fillId="34" borderId="11" xfId="51" applyFont="1" applyFill="1" applyBorder="1" applyAlignment="1">
      <alignment horizontal="center" vertical="center" wrapText="1" shrinkToFit="1"/>
    </xf>
    <xf numFmtId="43" fontId="11" fillId="34" borderId="13" xfId="51" applyFont="1" applyFill="1" applyBorder="1" applyAlignment="1">
      <alignment horizontal="center" vertical="center" wrapText="1" shrinkToFit="1"/>
    </xf>
    <xf numFmtId="176" fontId="11" fillId="34" borderId="13" xfId="40" applyNumberFormat="1" applyFont="1" applyFill="1" applyBorder="1" applyAlignment="1">
      <alignment horizontal="center" vertical="center" wrapText="1" shrinkToFit="1"/>
      <protection/>
    </xf>
    <xf numFmtId="43" fontId="11" fillId="34" borderId="11" xfId="40" applyNumberFormat="1" applyFont="1" applyFill="1" applyBorder="1" applyAlignment="1">
      <alignment horizontal="center" vertical="center" wrapText="1"/>
      <protection/>
    </xf>
    <xf numFmtId="43" fontId="11" fillId="34" borderId="13" xfId="40" applyNumberFormat="1" applyFont="1" applyFill="1" applyBorder="1" applyAlignment="1">
      <alignment horizontal="center" vertical="center" wrapText="1"/>
      <protection/>
    </xf>
    <xf numFmtId="10" fontId="11" fillId="34" borderId="13" xfId="40" applyNumberFormat="1" applyFont="1" applyFill="1" applyBorder="1" applyAlignment="1">
      <alignment horizontal="center" vertical="center" wrapText="1"/>
      <protection/>
    </xf>
    <xf numFmtId="4" fontId="11" fillId="34" borderId="13" xfId="40" applyNumberFormat="1" applyFont="1" applyFill="1" applyBorder="1" applyAlignment="1">
      <alignment horizontal="center" vertical="center" wrapText="1"/>
      <protection/>
    </xf>
    <xf numFmtId="0" fontId="7" fillId="0" borderId="20" xfId="40" applyFont="1" applyFill="1" applyBorder="1" applyAlignment="1">
      <alignment horizontal="center" vertical="center" wrapText="1" shrinkToFit="1"/>
      <protection/>
    </xf>
    <xf numFmtId="0" fontId="52" fillId="0" borderId="21" xfId="40" applyFont="1" applyFill="1" applyBorder="1" applyAlignment="1">
      <alignment horizontal="center" vertical="center" wrapText="1" shrinkToFit="1"/>
      <protection/>
    </xf>
    <xf numFmtId="0" fontId="52" fillId="0" borderId="22" xfId="40" applyFont="1" applyFill="1" applyBorder="1" applyAlignment="1">
      <alignment horizontal="center" vertical="center" wrapText="1" shrinkToFit="1"/>
      <protection/>
    </xf>
    <xf numFmtId="0" fontId="53" fillId="0" borderId="13" xfId="40" applyFont="1" applyFill="1" applyBorder="1" applyAlignment="1">
      <alignment horizontal="center" vertical="center" wrapText="1" shrinkToFit="1"/>
      <protection/>
    </xf>
    <xf numFmtId="0" fontId="7" fillId="0" borderId="0" xfId="40" applyFont="1" applyFill="1" applyAlignment="1" applyProtection="1">
      <alignment horizontal="center" vertical="center" wrapText="1" shrinkToFit="1"/>
      <protection/>
    </xf>
    <xf numFmtId="0" fontId="54" fillId="0" borderId="21" xfId="40" applyFont="1" applyFill="1" applyBorder="1" applyAlignment="1" applyProtection="1">
      <alignment horizontal="center" vertical="center" wrapText="1" shrinkToFit="1"/>
      <protection/>
    </xf>
    <xf numFmtId="0" fontId="54" fillId="0" borderId="13" xfId="40" applyFont="1" applyFill="1" applyBorder="1" applyAlignment="1" applyProtection="1">
      <alignment horizontal="center" vertical="center" wrapText="1" shrinkToFit="1"/>
      <protection/>
    </xf>
    <xf numFmtId="0" fontId="52" fillId="0" borderId="21" xfId="40" applyFont="1" applyFill="1" applyBorder="1" applyAlignment="1" applyProtection="1">
      <alignment horizontal="center" vertical="center" wrapText="1" shrinkToFit="1"/>
      <protection/>
    </xf>
    <xf numFmtId="0" fontId="52" fillId="0" borderId="23" xfId="40" applyFont="1" applyFill="1" applyBorder="1" applyAlignment="1" applyProtection="1">
      <alignment horizontal="center" vertical="center" wrapText="1" shrinkToFit="1"/>
      <protection/>
    </xf>
    <xf numFmtId="0" fontId="52" fillId="0" borderId="13" xfId="40" applyFont="1" applyFill="1" applyBorder="1" applyAlignment="1" applyProtection="1">
      <alignment horizontal="center" vertical="center" wrapText="1" shrinkToFit="1"/>
      <protection/>
    </xf>
    <xf numFmtId="0" fontId="52" fillId="0" borderId="24" xfId="40" applyFont="1" applyFill="1" applyBorder="1" applyAlignment="1" applyProtection="1">
      <alignment horizontal="center" vertical="center" wrapText="1" shrinkToFit="1"/>
      <protection/>
    </xf>
    <xf numFmtId="0" fontId="53" fillId="0" borderId="13" xfId="40" applyFont="1" applyFill="1" applyBorder="1" applyAlignment="1" applyProtection="1">
      <alignment horizontal="center" vertical="center" wrapText="1" shrinkToFit="1"/>
      <protection/>
    </xf>
    <xf numFmtId="0" fontId="7" fillId="0" borderId="25" xfId="40" applyFont="1" applyFill="1" applyBorder="1" applyAlignment="1">
      <alignment horizontal="left" vertical="center" wrapText="1" shrinkToFit="1"/>
      <protection/>
    </xf>
    <xf numFmtId="0" fontId="7" fillId="0" borderId="26" xfId="40" applyFont="1" applyFill="1" applyBorder="1" applyAlignment="1">
      <alignment horizontal="left" vertical="center" wrapText="1" shrinkToFit="1"/>
      <protection/>
    </xf>
    <xf numFmtId="0" fontId="7" fillId="0" borderId="27" xfId="40" applyFont="1" applyFill="1" applyBorder="1" applyAlignment="1">
      <alignment horizontal="left" vertical="center" wrapText="1" shrinkToFit="1"/>
      <protection/>
    </xf>
    <xf numFmtId="0" fontId="7" fillId="0" borderId="28" xfId="40" applyFont="1" applyFill="1" applyBorder="1" applyAlignment="1">
      <alignment horizontal="left" vertical="center" wrapText="1" shrinkToFit="1"/>
      <protection/>
    </xf>
    <xf numFmtId="0" fontId="7" fillId="0" borderId="29" xfId="40" applyFont="1" applyFill="1" applyBorder="1" applyAlignment="1">
      <alignment horizontal="left" vertical="center" wrapText="1" shrinkToFit="1"/>
      <protection/>
    </xf>
    <xf numFmtId="0" fontId="7" fillId="0" borderId="30" xfId="40" applyFont="1" applyFill="1" applyBorder="1" applyAlignment="1">
      <alignment horizontal="left" vertical="center" wrapText="1" shrinkToFit="1"/>
      <protection/>
    </xf>
    <xf numFmtId="0" fontId="16" fillId="0" borderId="0" xfId="40" applyFont="1" applyFill="1" applyAlignment="1">
      <alignment horizontal="center" vertical="center" wrapText="1" shrinkToFit="1"/>
      <protection/>
    </xf>
    <xf numFmtId="0" fontId="53" fillId="0" borderId="0" xfId="40" applyFont="1" applyFill="1" applyBorder="1" applyAlignment="1" applyProtection="1">
      <alignment horizontal="center" vertical="center" wrapText="1" shrinkToFit="1"/>
      <protection/>
    </xf>
    <xf numFmtId="0" fontId="7" fillId="0" borderId="15" xfId="40" applyFont="1" applyFill="1" applyBorder="1" applyAlignment="1">
      <alignment horizontal="center" vertical="center" wrapText="1" shrinkToFit="1"/>
      <protection/>
    </xf>
    <xf numFmtId="0" fontId="7" fillId="0" borderId="31" xfId="40" applyFont="1" applyFill="1" applyBorder="1" applyAlignment="1">
      <alignment horizontal="center" vertical="center" wrapText="1" shrinkToFit="1"/>
      <protection/>
    </xf>
    <xf numFmtId="0" fontId="7" fillId="0" borderId="24" xfId="40" applyFont="1" applyFill="1" applyBorder="1" applyAlignment="1">
      <alignment horizontal="center" vertical="center" wrapText="1" shrinkToFit="1"/>
      <protection/>
    </xf>
    <xf numFmtId="0" fontId="7" fillId="0" borderId="22" xfId="40" applyFont="1" applyFill="1" applyBorder="1" applyAlignment="1">
      <alignment horizontal="center" vertical="center" wrapText="1" shrinkToFit="1"/>
      <protection/>
    </xf>
    <xf numFmtId="0" fontId="6" fillId="0" borderId="13" xfId="40" applyFont="1" applyFill="1" applyBorder="1" applyAlignment="1">
      <alignment horizontal="center" vertical="center" wrapText="1" shrinkToFit="1"/>
      <protection/>
    </xf>
    <xf numFmtId="0" fontId="11" fillId="0" borderId="20" xfId="40" applyFont="1" applyFill="1" applyBorder="1" applyAlignment="1">
      <alignment horizontal="left" vertical="center" wrapText="1" shrinkToFit="1"/>
      <protection/>
    </xf>
    <xf numFmtId="0" fontId="11" fillId="0" borderId="21" xfId="40" applyFont="1" applyFill="1" applyBorder="1" applyAlignment="1">
      <alignment horizontal="left" vertical="center" wrapText="1" shrinkToFit="1"/>
      <protection/>
    </xf>
    <xf numFmtId="0" fontId="11" fillId="0" borderId="23" xfId="40" applyFont="1" applyFill="1" applyBorder="1" applyAlignment="1">
      <alignment horizontal="left" vertical="center" wrapText="1" shrinkToFit="1"/>
      <protection/>
    </xf>
    <xf numFmtId="0" fontId="7" fillId="0" borderId="10" xfId="40" applyFont="1" applyFill="1" applyBorder="1" applyAlignment="1">
      <alignment horizontal="center" vertical="center" wrapText="1" shrinkToFit="1"/>
      <protection/>
    </xf>
    <xf numFmtId="0" fontId="7" fillId="0" borderId="11" xfId="40" applyFont="1" applyFill="1" applyBorder="1" applyAlignment="1">
      <alignment horizontal="center" vertical="center" wrapText="1" shrinkToFit="1"/>
      <protection/>
    </xf>
    <xf numFmtId="0" fontId="11" fillId="0" borderId="32" xfId="40" applyFont="1" applyFill="1" applyBorder="1" applyAlignment="1">
      <alignment horizontal="left" vertical="center" wrapText="1" shrinkToFit="1"/>
      <protection/>
    </xf>
    <xf numFmtId="0" fontId="11" fillId="0" borderId="33" xfId="40" applyFont="1" applyFill="1" applyBorder="1" applyAlignment="1">
      <alignment horizontal="left" vertical="center" wrapText="1" shrinkToFit="1"/>
      <protection/>
    </xf>
    <xf numFmtId="0" fontId="11" fillId="0" borderId="34" xfId="40" applyFont="1" applyFill="1" applyBorder="1" applyAlignment="1">
      <alignment horizontal="left" vertical="center" wrapText="1" shrinkToFit="1"/>
      <protection/>
    </xf>
    <xf numFmtId="0" fontId="7" fillId="0" borderId="35" xfId="40" applyFont="1" applyFill="1" applyBorder="1" applyAlignment="1">
      <alignment horizontal="center" vertical="center" wrapText="1" shrinkToFit="1"/>
      <protection/>
    </xf>
    <xf numFmtId="0" fontId="7" fillId="0" borderId="36" xfId="40" applyFont="1" applyFill="1" applyBorder="1" applyAlignment="1">
      <alignment horizontal="center" vertical="center" wrapText="1" shrinkToFit="1"/>
      <protection/>
    </xf>
    <xf numFmtId="0" fontId="7" fillId="0" borderId="14" xfId="40" applyFont="1" applyFill="1" applyBorder="1" applyAlignment="1">
      <alignment horizontal="center" vertical="center" wrapText="1" shrinkToFit="1"/>
      <protection/>
    </xf>
    <xf numFmtId="0" fontId="8" fillId="0" borderId="11" xfId="40" applyFont="1" applyFill="1" applyBorder="1" applyAlignment="1">
      <alignment horizontal="center" vertical="center" wrapText="1"/>
      <protection/>
    </xf>
    <xf numFmtId="0" fontId="8" fillId="34" borderId="11" xfId="40" applyFont="1" applyFill="1" applyBorder="1" applyAlignment="1">
      <alignment horizontal="center" vertical="center" wrapText="1"/>
      <protection/>
    </xf>
    <xf numFmtId="0" fontId="8" fillId="0" borderId="31" xfId="40" applyFont="1" applyFill="1" applyBorder="1" applyAlignment="1">
      <alignment horizontal="center" vertical="center" wrapText="1"/>
      <protection/>
    </xf>
    <xf numFmtId="0" fontId="8" fillId="0" borderId="37" xfId="40" applyFont="1" applyFill="1" applyBorder="1" applyAlignment="1">
      <alignment horizontal="center" vertical="center" wrapText="1"/>
      <protection/>
    </xf>
    <xf numFmtId="0" fontId="8" fillId="0" borderId="38" xfId="40" applyFont="1" applyFill="1" applyBorder="1" applyAlignment="1">
      <alignment horizontal="center" vertical="center" wrapText="1"/>
      <protection/>
    </xf>
    <xf numFmtId="0" fontId="55" fillId="0" borderId="17" xfId="40" applyFont="1" applyFill="1" applyBorder="1" applyAlignment="1">
      <alignment horizontal="center" vertical="center" wrapText="1"/>
      <protection/>
    </xf>
    <xf numFmtId="0" fontId="55" fillId="0" borderId="18" xfId="40" applyFont="1" applyFill="1" applyBorder="1" applyAlignment="1">
      <alignment horizontal="center" vertical="center" wrapText="1"/>
      <protection/>
    </xf>
    <xf numFmtId="0" fontId="8" fillId="34" borderId="22" xfId="40" applyFont="1" applyFill="1" applyBorder="1" applyAlignment="1">
      <alignment horizontal="center" vertical="center" wrapText="1"/>
      <protection/>
    </xf>
    <xf numFmtId="0" fontId="8" fillId="34" borderId="13" xfId="40" applyFont="1" applyFill="1" applyBorder="1" applyAlignment="1">
      <alignment horizontal="center" vertical="center" wrapText="1"/>
      <protection/>
    </xf>
    <xf numFmtId="0" fontId="7" fillId="0" borderId="12" xfId="40" applyFont="1" applyFill="1" applyBorder="1" applyAlignment="1">
      <alignment horizontal="center" vertical="center" wrapText="1" shrinkToFit="1"/>
      <protection/>
    </xf>
    <xf numFmtId="0" fontId="7" fillId="0" borderId="37" xfId="40" applyFont="1" applyFill="1" applyBorder="1" applyAlignment="1">
      <alignment horizontal="center" vertical="center" wrapText="1" shrinkToFit="1"/>
      <protection/>
    </xf>
    <xf numFmtId="0" fontId="7" fillId="0" borderId="38" xfId="40" applyFont="1" applyFill="1" applyBorder="1" applyAlignment="1">
      <alignment horizontal="center" vertical="center" wrapText="1" shrinkToFit="1"/>
      <protection/>
    </xf>
    <xf numFmtId="0" fontId="7" fillId="0" borderId="16" xfId="40" applyFont="1" applyFill="1" applyBorder="1" applyAlignment="1">
      <alignment horizontal="center" vertical="center" wrapText="1" shrinkToFit="1"/>
      <protection/>
    </xf>
    <xf numFmtId="0" fontId="7" fillId="0" borderId="39" xfId="40" applyFont="1" applyFill="1" applyBorder="1" applyAlignment="1">
      <alignment horizontal="center" vertical="center" wrapText="1" shrinkToFit="1"/>
      <protection/>
    </xf>
    <xf numFmtId="0" fontId="8" fillId="0" borderId="17" xfId="40" applyFont="1" applyFill="1" applyBorder="1" applyAlignment="1">
      <alignment horizontal="left" vertical="center" wrapText="1" shrinkToFit="1"/>
      <protection/>
    </xf>
    <xf numFmtId="0" fontId="7" fillId="0" borderId="40" xfId="40" applyFont="1" applyFill="1" applyBorder="1" applyAlignment="1">
      <alignment horizontal="left" vertical="center" wrapText="1" shrinkToFit="1"/>
      <protection/>
    </xf>
    <xf numFmtId="0" fontId="56" fillId="35" borderId="20" xfId="40" applyFont="1" applyFill="1" applyBorder="1" applyAlignment="1">
      <alignment horizontal="left" vertical="center" wrapText="1"/>
      <protection/>
    </xf>
    <xf numFmtId="0" fontId="56" fillId="35" borderId="21" xfId="40" applyFont="1" applyFill="1" applyBorder="1" applyAlignment="1">
      <alignment horizontal="left" vertical="center" wrapText="1"/>
      <protection/>
    </xf>
    <xf numFmtId="0" fontId="56" fillId="35" borderId="23" xfId="40" applyFont="1" applyFill="1" applyBorder="1" applyAlignment="1">
      <alignment horizontal="left" vertical="center" wrapText="1"/>
      <protection/>
    </xf>
    <xf numFmtId="0" fontId="8" fillId="0" borderId="10" xfId="40" applyFont="1" applyFill="1" applyBorder="1" applyAlignment="1">
      <alignment horizontal="center" vertical="center" wrapText="1"/>
      <protection/>
    </xf>
    <xf numFmtId="0" fontId="7" fillId="0" borderId="17" xfId="40" applyFont="1" applyFill="1" applyBorder="1" applyAlignment="1">
      <alignment vertical="center" wrapText="1" shrinkToFit="1"/>
      <protection/>
    </xf>
    <xf numFmtId="0" fontId="7" fillId="0" borderId="18" xfId="40" applyFont="1" applyFill="1" applyBorder="1" applyAlignment="1">
      <alignment vertical="center" wrapText="1" shrinkToFit="1"/>
      <protection/>
    </xf>
    <xf numFmtId="0" fontId="7" fillId="0" borderId="19" xfId="40" applyFont="1" applyFill="1" applyBorder="1" applyAlignment="1">
      <alignment vertical="center" wrapText="1" shrinkToFit="1"/>
      <protection/>
    </xf>
    <xf numFmtId="0" fontId="7" fillId="0" borderId="31" xfId="40" applyFont="1" applyFill="1" applyBorder="1" applyAlignment="1">
      <alignment vertical="center" wrapText="1" shrinkToFit="1"/>
      <protection/>
    </xf>
    <xf numFmtId="0" fontId="7" fillId="0" borderId="37" xfId="40" applyFont="1" applyFill="1" applyBorder="1" applyAlignment="1">
      <alignment vertical="center" wrapText="1" shrinkToFit="1"/>
      <protection/>
    </xf>
    <xf numFmtId="0" fontId="7" fillId="0" borderId="38" xfId="40" applyFont="1" applyFill="1" applyBorder="1" applyAlignment="1">
      <alignment vertical="center" wrapText="1" shrinkToFit="1"/>
      <protection/>
    </xf>
    <xf numFmtId="0" fontId="56" fillId="35" borderId="32" xfId="40" applyFont="1" applyFill="1" applyBorder="1" applyAlignment="1">
      <alignment horizontal="left" vertical="center" wrapText="1" shrinkToFit="1"/>
      <protection/>
    </xf>
    <xf numFmtId="0" fontId="56" fillId="35" borderId="33" xfId="40" applyFont="1" applyFill="1" applyBorder="1" applyAlignment="1">
      <alignment horizontal="left" vertical="center" wrapText="1" shrinkToFit="1"/>
      <protection/>
    </xf>
    <xf numFmtId="0" fontId="56" fillId="35" borderId="34" xfId="40" applyFont="1" applyFill="1" applyBorder="1" applyAlignment="1">
      <alignment horizontal="left" vertical="center" wrapText="1" shrinkToFit="1"/>
      <protection/>
    </xf>
    <xf numFmtId="0" fontId="7" fillId="34" borderId="22" xfId="40" applyFont="1" applyFill="1" applyBorder="1" applyAlignment="1">
      <alignment horizontal="center" vertical="center" wrapText="1" shrinkToFit="1"/>
      <protection/>
    </xf>
    <xf numFmtId="0" fontId="6" fillId="34" borderId="13" xfId="40" applyFont="1" applyFill="1" applyBorder="1" applyAlignment="1">
      <alignment horizontal="center" vertical="center" wrapText="1" shrinkToFit="1"/>
      <protection/>
    </xf>
    <xf numFmtId="0" fontId="11" fillId="0" borderId="41" xfId="40" applyFont="1" applyFill="1" applyBorder="1" applyAlignment="1">
      <alignment horizontal="left" vertical="center" wrapText="1" shrinkToFit="1"/>
      <protection/>
    </xf>
    <xf numFmtId="0" fontId="56" fillId="35" borderId="20" xfId="40" applyFont="1" applyFill="1" applyBorder="1" applyAlignment="1">
      <alignment horizontal="left" vertical="center" wrapText="1" shrinkToFit="1"/>
      <protection/>
    </xf>
    <xf numFmtId="0" fontId="56" fillId="35" borderId="21" xfId="40" applyFont="1" applyFill="1" applyBorder="1" applyAlignment="1">
      <alignment horizontal="left" vertical="center" wrapText="1" shrinkToFit="1"/>
      <protection/>
    </xf>
    <xf numFmtId="0" fontId="56" fillId="35" borderId="41" xfId="40" applyFont="1" applyFill="1" applyBorder="1" applyAlignment="1">
      <alignment horizontal="left" vertical="center" wrapText="1" shrinkToFit="1"/>
      <protection/>
    </xf>
    <xf numFmtId="0" fontId="56" fillId="35" borderId="23" xfId="40" applyFont="1" applyFill="1" applyBorder="1" applyAlignment="1">
      <alignment horizontal="left" vertical="center" wrapText="1" shrinkToFit="1"/>
      <protection/>
    </xf>
    <xf numFmtId="0" fontId="7" fillId="0" borderId="17" xfId="40" applyFont="1" applyFill="1" applyBorder="1" applyAlignment="1">
      <alignment horizontal="left" vertical="center" wrapText="1" shrinkToFit="1"/>
      <protection/>
    </xf>
    <xf numFmtId="0" fontId="7" fillId="0" borderId="18" xfId="40" applyFont="1" applyFill="1" applyBorder="1" applyAlignment="1">
      <alignment horizontal="left" vertical="center" wrapText="1" shrinkToFit="1"/>
      <protection/>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千位分隔 2" xfId="51"/>
    <cellStyle name="Comma [0]" xfId="52"/>
    <cellStyle name="适中" xfId="53"/>
    <cellStyle name="输出" xfId="54"/>
    <cellStyle name="输入"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O60"/>
  <sheetViews>
    <sheetView tabSelected="1" zoomScaleSheetLayoutView="90" zoomScalePageLayoutView="0" workbookViewId="0" topLeftCell="A2">
      <selection activeCell="F17" sqref="F17"/>
    </sheetView>
  </sheetViews>
  <sheetFormatPr defaultColWidth="9.140625" defaultRowHeight="33" customHeight="1"/>
  <cols>
    <col min="1" max="1" width="1.421875" style="33" customWidth="1"/>
    <col min="2" max="2" width="8.7109375" style="33" customWidth="1"/>
    <col min="3" max="3" width="31.57421875" style="33" customWidth="1"/>
    <col min="4" max="4" width="7.421875" style="33" customWidth="1"/>
    <col min="5" max="6" width="7.8515625" style="33" customWidth="1"/>
    <col min="7" max="7" width="8.8515625" style="33" customWidth="1"/>
    <col min="8" max="8" width="8.421875" style="33" customWidth="1"/>
    <col min="9" max="14" width="7.8515625" style="33" customWidth="1"/>
    <col min="15" max="15" width="7.140625" style="33" customWidth="1"/>
    <col min="16" max="16384" width="9.00390625" style="33" customWidth="1"/>
  </cols>
  <sheetData>
    <row r="2" spans="3:14" ht="33" customHeight="1">
      <c r="C2" s="60" t="s">
        <v>63</v>
      </c>
      <c r="D2" s="60"/>
      <c r="E2" s="60"/>
      <c r="F2" s="60"/>
      <c r="G2" s="60"/>
      <c r="H2" s="60"/>
      <c r="I2" s="60"/>
      <c r="J2" s="60"/>
      <c r="K2" s="60"/>
      <c r="L2" s="60"/>
      <c r="M2" s="60"/>
      <c r="N2" s="60"/>
    </row>
    <row r="3" spans="3:14" ht="33" customHeight="1">
      <c r="C3" s="60"/>
      <c r="D3" s="60"/>
      <c r="E3" s="60"/>
      <c r="F3" s="60"/>
      <c r="G3" s="60"/>
      <c r="H3" s="60"/>
      <c r="I3" s="60"/>
      <c r="J3" s="60"/>
      <c r="K3" s="60"/>
      <c r="L3" s="60"/>
      <c r="M3" s="60"/>
      <c r="N3" s="60"/>
    </row>
    <row r="4" spans="4:14" ht="33" customHeight="1" thickBot="1">
      <c r="D4" s="46"/>
      <c r="E4" s="46"/>
      <c r="F4" s="46"/>
      <c r="G4" s="46"/>
      <c r="H4" s="46"/>
      <c r="I4" s="61" t="s">
        <v>51</v>
      </c>
      <c r="J4" s="61"/>
      <c r="K4" s="61"/>
      <c r="L4" s="61"/>
      <c r="M4" s="61"/>
      <c r="N4" s="61"/>
    </row>
    <row r="5" spans="2:14" ht="33" customHeight="1">
      <c r="B5" s="42"/>
      <c r="C5" s="43" t="s">
        <v>53</v>
      </c>
      <c r="D5" s="47" t="s">
        <v>54</v>
      </c>
      <c r="E5" s="47" t="s">
        <v>55</v>
      </c>
      <c r="F5" s="47" t="s">
        <v>56</v>
      </c>
      <c r="G5" s="47" t="s">
        <v>57</v>
      </c>
      <c r="H5" s="49" t="s">
        <v>59</v>
      </c>
      <c r="I5" s="49"/>
      <c r="J5" s="49"/>
      <c r="K5" s="49" t="s">
        <v>60</v>
      </c>
      <c r="L5" s="49"/>
      <c r="M5" s="49" t="s">
        <v>58</v>
      </c>
      <c r="N5" s="50"/>
    </row>
    <row r="6" spans="2:14" ht="33" customHeight="1" thickBot="1">
      <c r="B6" s="44" t="s">
        <v>52</v>
      </c>
      <c r="C6" s="45">
        <v>5000</v>
      </c>
      <c r="D6" s="48">
        <f>CEILING(E16*C6,0.1)</f>
        <v>1610</v>
      </c>
      <c r="E6" s="48">
        <f>CEILING(F16*C6,0.1)</f>
        <v>550</v>
      </c>
      <c r="F6" s="48">
        <f>CEILING(E31*C6,0.1)</f>
        <v>350</v>
      </c>
      <c r="G6" s="48">
        <f>CEILING(F31*C6,0.1)</f>
        <v>350</v>
      </c>
      <c r="H6" s="51">
        <f>E6+G6</f>
        <v>900</v>
      </c>
      <c r="I6" s="51"/>
      <c r="J6" s="51"/>
      <c r="K6" s="53">
        <f>MAX(((C6-H6)%-35)*{0.6,2,4,5,6,7,9}-{0,21,111,201,551,1101,2701},)*5</f>
        <v>18</v>
      </c>
      <c r="L6" s="53"/>
      <c r="M6" s="51">
        <f>C6-H6-K6</f>
        <v>4082</v>
      </c>
      <c r="N6" s="52"/>
    </row>
    <row r="7" ht="33" customHeight="1" thickBot="1"/>
    <row r="8" spans="2:15" s="1" customFormat="1" ht="24" customHeight="1">
      <c r="B8" s="110" t="s">
        <v>0</v>
      </c>
      <c r="C8" s="111"/>
      <c r="D8" s="111"/>
      <c r="E8" s="111"/>
      <c r="F8" s="111"/>
      <c r="G8" s="111"/>
      <c r="H8" s="111"/>
      <c r="I8" s="111"/>
      <c r="J8" s="111"/>
      <c r="K8" s="111"/>
      <c r="L8" s="111"/>
      <c r="M8" s="112"/>
      <c r="N8" s="112"/>
      <c r="O8" s="113"/>
    </row>
    <row r="9" spans="2:15" s="1" customFormat="1" ht="15" customHeight="1">
      <c r="B9" s="70" t="s">
        <v>1</v>
      </c>
      <c r="C9" s="71" t="s">
        <v>2</v>
      </c>
      <c r="D9" s="71" t="s">
        <v>3</v>
      </c>
      <c r="E9" s="71" t="s">
        <v>4</v>
      </c>
      <c r="F9" s="71" t="s">
        <v>5</v>
      </c>
      <c r="G9" s="71" t="s">
        <v>6</v>
      </c>
      <c r="H9" s="71"/>
      <c r="I9" s="71"/>
      <c r="J9" s="71"/>
      <c r="K9" s="75" t="s">
        <v>7</v>
      </c>
      <c r="L9" s="76"/>
      <c r="M9" s="76"/>
      <c r="N9" s="87"/>
      <c r="O9" s="101"/>
    </row>
    <row r="10" spans="2:15" s="1" customFormat="1" ht="21.75" customHeight="1">
      <c r="B10" s="70"/>
      <c r="C10" s="71"/>
      <c r="D10" s="71"/>
      <c r="E10" s="71"/>
      <c r="F10" s="71"/>
      <c r="G10" s="3" t="s">
        <v>8</v>
      </c>
      <c r="H10" s="3" t="s">
        <v>9</v>
      </c>
      <c r="I10" s="3" t="s">
        <v>10</v>
      </c>
      <c r="J10" s="34" t="s">
        <v>11</v>
      </c>
      <c r="K10" s="3" t="s">
        <v>8</v>
      </c>
      <c r="L10" s="3" t="s">
        <v>9</v>
      </c>
      <c r="M10" s="3" t="s">
        <v>10</v>
      </c>
      <c r="N10" s="34" t="s">
        <v>11</v>
      </c>
      <c r="O10" s="102"/>
    </row>
    <row r="11" spans="2:15" s="1" customFormat="1" ht="21.75" customHeight="1">
      <c r="B11" s="2" t="s">
        <v>12</v>
      </c>
      <c r="C11" s="114" t="s">
        <v>66</v>
      </c>
      <c r="D11" s="5">
        <f>+E11+F11</f>
        <v>0.28</v>
      </c>
      <c r="E11" s="5">
        <v>0.2</v>
      </c>
      <c r="F11" s="5">
        <v>0.08</v>
      </c>
      <c r="G11" s="6">
        <v>12754</v>
      </c>
      <c r="H11" s="6">
        <f>CEILING(G11*E11,0.1)</f>
        <v>2550.8</v>
      </c>
      <c r="I11" s="6">
        <f>CEILING(G11*F11,0.1)</f>
        <v>1020.4000000000001</v>
      </c>
      <c r="J11" s="35">
        <f>+H11+I11</f>
        <v>3571.2000000000003</v>
      </c>
      <c r="K11" s="6">
        <v>2551</v>
      </c>
      <c r="L11" s="6">
        <f>CEILING(K11*E11,0.1)</f>
        <v>510.20000000000005</v>
      </c>
      <c r="M11" s="6">
        <f>CEILING(K11*F11,0.1)</f>
        <v>204.10000000000002</v>
      </c>
      <c r="N11" s="35">
        <f>+L11+M11</f>
        <v>714.3000000000001</v>
      </c>
      <c r="O11" s="102"/>
    </row>
    <row r="12" spans="2:15" s="1" customFormat="1" ht="21.75" customHeight="1">
      <c r="B12" s="2" t="s">
        <v>13</v>
      </c>
      <c r="C12" s="115"/>
      <c r="D12" s="5">
        <f>+E12+F12</f>
        <v>0.007</v>
      </c>
      <c r="E12" s="5">
        <v>0.007</v>
      </c>
      <c r="F12" s="5">
        <v>0</v>
      </c>
      <c r="G12" s="6">
        <v>12754</v>
      </c>
      <c r="H12" s="6">
        <f>CEILING(G12*E12,0.1)</f>
        <v>89.30000000000001</v>
      </c>
      <c r="I12" s="6">
        <f>CEILING(G12*F12,0.1)</f>
        <v>0</v>
      </c>
      <c r="J12" s="35">
        <f>+H12+I12</f>
        <v>89.30000000000001</v>
      </c>
      <c r="K12" s="6">
        <v>2551</v>
      </c>
      <c r="L12" s="6">
        <f>CEILING(K12*E12,0.1)</f>
        <v>17.900000000000002</v>
      </c>
      <c r="M12" s="6">
        <f>CEILING(K12*F12,0.1)</f>
        <v>0</v>
      </c>
      <c r="N12" s="35">
        <f>+L12+M12</f>
        <v>17.900000000000002</v>
      </c>
      <c r="O12" s="102"/>
    </row>
    <row r="13" spans="2:15" s="1" customFormat="1" ht="21.75" customHeight="1">
      <c r="B13" s="2" t="s">
        <v>14</v>
      </c>
      <c r="C13" s="115"/>
      <c r="D13" s="5">
        <f>+E13+F13</f>
        <v>0.025</v>
      </c>
      <c r="E13" s="5">
        <v>0.015</v>
      </c>
      <c r="F13" s="5">
        <v>0.01</v>
      </c>
      <c r="G13" s="6">
        <v>12754</v>
      </c>
      <c r="H13" s="6">
        <f>CEILING(G13*E13,0.1)</f>
        <v>191.4</v>
      </c>
      <c r="I13" s="6">
        <f>CEILING(G13*F13,0.1)</f>
        <v>127.60000000000001</v>
      </c>
      <c r="J13" s="35">
        <f>+H13+I13</f>
        <v>319</v>
      </c>
      <c r="K13" s="6">
        <v>2551</v>
      </c>
      <c r="L13" s="6">
        <f>CEILING(K13*E13,0.1)</f>
        <v>38.300000000000004</v>
      </c>
      <c r="M13" s="6">
        <f>CEILING(K13*F13,0.1)</f>
        <v>25.6</v>
      </c>
      <c r="N13" s="35">
        <f>+L13+M13</f>
        <v>63.900000000000006</v>
      </c>
      <c r="O13" s="102"/>
    </row>
    <row r="14" spans="2:15" s="1" customFormat="1" ht="21.75" customHeight="1">
      <c r="B14" s="2" t="s">
        <v>15</v>
      </c>
      <c r="C14" s="115"/>
      <c r="D14" s="5" t="s">
        <v>65</v>
      </c>
      <c r="E14" s="5">
        <v>0.095</v>
      </c>
      <c r="F14" s="5" t="s">
        <v>64</v>
      </c>
      <c r="G14" s="6">
        <v>12754</v>
      </c>
      <c r="H14" s="6">
        <f>CEILING(G14*E14,0.1)</f>
        <v>1211.7</v>
      </c>
      <c r="I14" s="6">
        <v>259.08</v>
      </c>
      <c r="J14" s="35">
        <f>+H14+I14</f>
        <v>1470.78</v>
      </c>
      <c r="K14" s="6">
        <v>2551</v>
      </c>
      <c r="L14" s="6">
        <f>CEILING(K14*E14,0.1)</f>
        <v>242.4</v>
      </c>
      <c r="M14" s="6">
        <v>55.02</v>
      </c>
      <c r="N14" s="35">
        <f>+L14+M14</f>
        <v>297.42</v>
      </c>
      <c r="O14" s="102"/>
    </row>
    <row r="15" spans="2:15" s="1" customFormat="1" ht="39.75" customHeight="1">
      <c r="B15" s="2" t="s">
        <v>16</v>
      </c>
      <c r="C15" s="115"/>
      <c r="D15" s="5">
        <f>+E15+F15</f>
        <v>0.005</v>
      </c>
      <c r="E15" s="5">
        <v>0.005</v>
      </c>
      <c r="F15" s="5">
        <v>0</v>
      </c>
      <c r="G15" s="6">
        <v>12754</v>
      </c>
      <c r="H15" s="6">
        <f>CEILING(G15*E15,0.1)</f>
        <v>63.800000000000004</v>
      </c>
      <c r="I15" s="6">
        <f>CEILING(G15*F15,0.1)</f>
        <v>0</v>
      </c>
      <c r="J15" s="35">
        <f>+H15+I15</f>
        <v>63.800000000000004</v>
      </c>
      <c r="K15" s="6">
        <v>2551</v>
      </c>
      <c r="L15" s="6">
        <f>CEILING(K15*E15,0.1)</f>
        <v>12.8</v>
      </c>
      <c r="M15" s="6">
        <f>CEILING(K15*F15,0.1)</f>
        <v>0</v>
      </c>
      <c r="N15" s="35">
        <f>+L15+M15</f>
        <v>12.8</v>
      </c>
      <c r="O15" s="102"/>
    </row>
    <row r="16" spans="2:15" s="1" customFormat="1" ht="23.25" customHeight="1" thickBot="1">
      <c r="B16" s="107" t="s">
        <v>17</v>
      </c>
      <c r="C16" s="108"/>
      <c r="D16" s="37">
        <v>0.432</v>
      </c>
      <c r="E16" s="37">
        <f>SUM(E11:E15)</f>
        <v>0.32200000000000006</v>
      </c>
      <c r="F16" s="37">
        <v>0.11</v>
      </c>
      <c r="G16" s="36" t="s">
        <v>18</v>
      </c>
      <c r="H16" s="36">
        <f>SUM(H11:H15)</f>
        <v>4107.000000000001</v>
      </c>
      <c r="I16" s="36">
        <f>SUM(I11:I15)</f>
        <v>1407.08</v>
      </c>
      <c r="J16" s="36">
        <f>SUM(J11:J15)</f>
        <v>5514.080000000001</v>
      </c>
      <c r="K16" s="36" t="s">
        <v>18</v>
      </c>
      <c r="L16" s="36">
        <f>SUM(L11:L15)</f>
        <v>821.5999999999999</v>
      </c>
      <c r="M16" s="36">
        <f>SUM(M11:M15)</f>
        <v>284.72</v>
      </c>
      <c r="N16" s="36">
        <f>SUM(N11:N15)</f>
        <v>1106.32</v>
      </c>
      <c r="O16" s="103"/>
    </row>
    <row r="17" spans="3:14" s="1" customFormat="1" ht="25.5" customHeight="1" thickBot="1">
      <c r="C17" s="10"/>
      <c r="D17" s="11"/>
      <c r="E17" s="11"/>
      <c r="F17" s="11"/>
      <c r="G17" s="11"/>
      <c r="H17" s="11"/>
      <c r="I17" s="11"/>
      <c r="J17" s="11"/>
      <c r="K17" s="11"/>
      <c r="L17" s="11"/>
      <c r="M17" s="11"/>
      <c r="N17" s="11"/>
    </row>
    <row r="18" spans="2:15" s="1" customFormat="1" ht="24" customHeight="1" hidden="1">
      <c r="B18" s="67" t="s">
        <v>19</v>
      </c>
      <c r="C18" s="68"/>
      <c r="D18" s="68"/>
      <c r="E18" s="68"/>
      <c r="F18" s="68"/>
      <c r="G18" s="68"/>
      <c r="H18" s="68"/>
      <c r="I18" s="68"/>
      <c r="J18" s="68"/>
      <c r="K18" s="68"/>
      <c r="L18" s="68"/>
      <c r="M18" s="109"/>
      <c r="N18" s="109"/>
      <c r="O18" s="69"/>
    </row>
    <row r="19" spans="2:15" s="1" customFormat="1" ht="14.25" customHeight="1" hidden="1">
      <c r="B19" s="70" t="s">
        <v>1</v>
      </c>
      <c r="C19" s="71" t="s">
        <v>2</v>
      </c>
      <c r="D19" s="71" t="s">
        <v>3</v>
      </c>
      <c r="E19" s="71" t="s">
        <v>4</v>
      </c>
      <c r="F19" s="71" t="s">
        <v>5</v>
      </c>
      <c r="G19" s="71" t="s">
        <v>6</v>
      </c>
      <c r="H19" s="71"/>
      <c r="I19" s="71"/>
      <c r="J19" s="71"/>
      <c r="K19" s="75" t="s">
        <v>7</v>
      </c>
      <c r="L19" s="76"/>
      <c r="M19" s="76"/>
      <c r="N19" s="87"/>
      <c r="O19" s="12"/>
    </row>
    <row r="20" spans="2:15" s="1" customFormat="1" ht="21.75" customHeight="1" hidden="1">
      <c r="B20" s="70"/>
      <c r="C20" s="71"/>
      <c r="D20" s="71"/>
      <c r="E20" s="71"/>
      <c r="F20" s="71"/>
      <c r="G20" s="3" t="s">
        <v>8</v>
      </c>
      <c r="H20" s="3" t="s">
        <v>9</v>
      </c>
      <c r="I20" s="3" t="s">
        <v>10</v>
      </c>
      <c r="J20" s="4" t="s">
        <v>11</v>
      </c>
      <c r="K20" s="3" t="s">
        <v>8</v>
      </c>
      <c r="L20" s="3" t="s">
        <v>9</v>
      </c>
      <c r="M20" s="3" t="s">
        <v>10</v>
      </c>
      <c r="N20" s="4" t="s">
        <v>11</v>
      </c>
      <c r="O20" s="13" t="s">
        <v>20</v>
      </c>
    </row>
    <row r="21" spans="2:15" s="18" customFormat="1" ht="21.75" customHeight="1" hidden="1">
      <c r="B21" s="14" t="s">
        <v>12</v>
      </c>
      <c r="C21" s="98" t="s">
        <v>21</v>
      </c>
      <c r="D21" s="15">
        <f>E21+F21</f>
        <v>0.3</v>
      </c>
      <c r="E21" s="15">
        <v>0.22</v>
      </c>
      <c r="F21" s="15">
        <v>0.08</v>
      </c>
      <c r="G21" s="16">
        <v>11688</v>
      </c>
      <c r="H21" s="16">
        <f>ROUND(G21*E21,2)</f>
        <v>2571.36</v>
      </c>
      <c r="I21" s="16">
        <f>ROUND(G21*F21,2)</f>
        <v>935.04</v>
      </c>
      <c r="J21" s="17">
        <f>+H21+I21</f>
        <v>3506.4</v>
      </c>
      <c r="K21" s="16">
        <v>2338</v>
      </c>
      <c r="L21" s="16">
        <f>ROUND(K21*E21,2)</f>
        <v>514.36</v>
      </c>
      <c r="M21" s="16">
        <f>ROUND(K21*F21,2)</f>
        <v>187.04</v>
      </c>
      <c r="N21" s="17">
        <f>+L21+M21</f>
        <v>701.4</v>
      </c>
      <c r="O21" s="101"/>
    </row>
    <row r="22" spans="2:15" s="18" customFormat="1" ht="21.75" customHeight="1" hidden="1">
      <c r="B22" s="14" t="s">
        <v>13</v>
      </c>
      <c r="C22" s="99"/>
      <c r="D22" s="15">
        <f>E22+F22</f>
        <v>0.005</v>
      </c>
      <c r="E22" s="15">
        <v>0.005</v>
      </c>
      <c r="F22" s="15">
        <v>0</v>
      </c>
      <c r="G22" s="16">
        <v>11688</v>
      </c>
      <c r="H22" s="16">
        <f>ROUND(G22*E22,2)</f>
        <v>58.44</v>
      </c>
      <c r="I22" s="16">
        <f>ROUND(G22*F22,2)</f>
        <v>0</v>
      </c>
      <c r="J22" s="17">
        <f>+H22+I22</f>
        <v>58.44</v>
      </c>
      <c r="K22" s="16">
        <v>2338</v>
      </c>
      <c r="L22" s="16">
        <f>ROUND(K22*E22,2)</f>
        <v>11.69</v>
      </c>
      <c r="M22" s="16">
        <f>ROUND(K22*F22,2)</f>
        <v>0</v>
      </c>
      <c r="N22" s="17">
        <f>+L22+M22</f>
        <v>11.69</v>
      </c>
      <c r="O22" s="102"/>
    </row>
    <row r="23" spans="2:15" s="18" customFormat="1" ht="21.75" customHeight="1" hidden="1">
      <c r="B23" s="14" t="s">
        <v>14</v>
      </c>
      <c r="C23" s="99"/>
      <c r="D23" s="15">
        <f>E23+F23</f>
        <v>0.03</v>
      </c>
      <c r="E23" s="15">
        <v>0.02</v>
      </c>
      <c r="F23" s="15">
        <v>0.01</v>
      </c>
      <c r="G23" s="16">
        <v>11688</v>
      </c>
      <c r="H23" s="16">
        <f>ROUND(G23*E23,2)</f>
        <v>233.76</v>
      </c>
      <c r="I23" s="16">
        <f>ROUND(G23*F23,2)</f>
        <v>116.88</v>
      </c>
      <c r="J23" s="17">
        <f>+H23+I23</f>
        <v>350.64</v>
      </c>
      <c r="K23" s="16">
        <v>2338</v>
      </c>
      <c r="L23" s="16">
        <f>ROUND(K23*E23,2)</f>
        <v>46.76</v>
      </c>
      <c r="M23" s="16">
        <f>ROUND(K23*F23,2)</f>
        <v>23.38</v>
      </c>
      <c r="N23" s="17">
        <f>+L23+M23</f>
        <v>70.14</v>
      </c>
      <c r="O23" s="102"/>
    </row>
    <row r="24" spans="2:15" s="18" customFormat="1" ht="21.75" customHeight="1" hidden="1">
      <c r="B24" s="14" t="s">
        <v>15</v>
      </c>
      <c r="C24" s="99"/>
      <c r="D24" s="15">
        <f>E24+F24</f>
        <v>0.13999999999999999</v>
      </c>
      <c r="E24" s="15">
        <v>0.12</v>
      </c>
      <c r="F24" s="15">
        <v>0.02</v>
      </c>
      <c r="G24" s="16">
        <v>11688</v>
      </c>
      <c r="H24" s="16">
        <f>ROUND(G24*E24,2)</f>
        <v>1402.56</v>
      </c>
      <c r="I24" s="16">
        <f>ROUND(G24*F24,2)</f>
        <v>233.76</v>
      </c>
      <c r="J24" s="17">
        <f>+H24+I24</f>
        <v>1636.32</v>
      </c>
      <c r="K24" s="16">
        <v>2338</v>
      </c>
      <c r="L24" s="16">
        <f>ROUND(K24*E24,2)</f>
        <v>280.56</v>
      </c>
      <c r="M24" s="16">
        <f>ROUND(K24*F24,2)</f>
        <v>46.76</v>
      </c>
      <c r="N24" s="17">
        <f>+L24+M24</f>
        <v>327.32</v>
      </c>
      <c r="O24" s="102"/>
    </row>
    <row r="25" spans="2:15" s="18" customFormat="1" ht="21.75" customHeight="1" hidden="1">
      <c r="B25" s="14" t="s">
        <v>16</v>
      </c>
      <c r="C25" s="100"/>
      <c r="D25" s="15">
        <f>E25+F25</f>
        <v>0.005</v>
      </c>
      <c r="E25" s="15">
        <v>0.005</v>
      </c>
      <c r="F25" s="15">
        <v>0</v>
      </c>
      <c r="G25" s="16">
        <v>11688</v>
      </c>
      <c r="H25" s="16">
        <f>ROUND(G25*E25,2)</f>
        <v>58.44</v>
      </c>
      <c r="I25" s="16">
        <f>ROUND(G25*F25,2)</f>
        <v>0</v>
      </c>
      <c r="J25" s="17">
        <f>+H25+I25</f>
        <v>58.44</v>
      </c>
      <c r="K25" s="16">
        <v>2338</v>
      </c>
      <c r="L25" s="16">
        <f>ROUND(K25*E25,2)</f>
        <v>11.69</v>
      </c>
      <c r="M25" s="16">
        <f>ROUND(K25*F25,2)</f>
        <v>0</v>
      </c>
      <c r="N25" s="17">
        <f>+L25+M25</f>
        <v>11.69</v>
      </c>
      <c r="O25" s="102"/>
    </row>
    <row r="26" spans="2:15" s="1" customFormat="1" ht="17.25" customHeight="1" hidden="1" thickBot="1">
      <c r="B26" s="65" t="s">
        <v>17</v>
      </c>
      <c r="C26" s="66"/>
      <c r="D26" s="8">
        <f>SUM(D21:D25)</f>
        <v>0.48</v>
      </c>
      <c r="E26" s="8">
        <f>SUM(E21:E25)</f>
        <v>0.37</v>
      </c>
      <c r="F26" s="8">
        <f>SUM(F21:F25)</f>
        <v>0.11</v>
      </c>
      <c r="G26" s="9" t="s">
        <v>18</v>
      </c>
      <c r="H26" s="9">
        <f>SUM(H21:H25)</f>
        <v>4324.56</v>
      </c>
      <c r="I26" s="9">
        <f>SUM(I21:I25)</f>
        <v>1285.68</v>
      </c>
      <c r="J26" s="9">
        <f>SUM(J21:J25)</f>
        <v>5610.24</v>
      </c>
      <c r="K26" s="9" t="s">
        <v>18</v>
      </c>
      <c r="L26" s="9">
        <f>SUM(L21:L25)</f>
        <v>865.0600000000002</v>
      </c>
      <c r="M26" s="9">
        <f>SUM(M21:M25)</f>
        <v>257.18</v>
      </c>
      <c r="N26" s="9">
        <f>SUM(N21:N25)</f>
        <v>1122.24</v>
      </c>
      <c r="O26" s="103"/>
    </row>
    <row r="27" spans="3:14" s="1" customFormat="1" ht="6.75" customHeight="1" hidden="1" thickBot="1">
      <c r="C27" s="10"/>
      <c r="D27" s="11"/>
      <c r="E27" s="11"/>
      <c r="F27" s="11"/>
      <c r="G27" s="11"/>
      <c r="H27" s="11"/>
      <c r="I27" s="11"/>
      <c r="J27" s="11"/>
      <c r="K27" s="11"/>
      <c r="L27" s="11"/>
      <c r="M27" s="11"/>
      <c r="N27" s="11"/>
    </row>
    <row r="28" spans="2:15" s="1" customFormat="1" ht="24" customHeight="1">
      <c r="B28" s="104" t="s">
        <v>22</v>
      </c>
      <c r="C28" s="105"/>
      <c r="D28" s="105"/>
      <c r="E28" s="105"/>
      <c r="F28" s="105"/>
      <c r="G28" s="105"/>
      <c r="H28" s="105"/>
      <c r="I28" s="105"/>
      <c r="J28" s="105"/>
      <c r="K28" s="105"/>
      <c r="L28" s="105"/>
      <c r="M28" s="105"/>
      <c r="N28" s="105"/>
      <c r="O28" s="106"/>
    </row>
    <row r="29" spans="2:15" s="1" customFormat="1" ht="15" customHeight="1">
      <c r="B29" s="70" t="s">
        <v>1</v>
      </c>
      <c r="C29" s="71" t="s">
        <v>2</v>
      </c>
      <c r="D29" s="71" t="s">
        <v>3</v>
      </c>
      <c r="E29" s="71" t="s">
        <v>4</v>
      </c>
      <c r="F29" s="71" t="s">
        <v>5</v>
      </c>
      <c r="G29" s="75" t="s">
        <v>6</v>
      </c>
      <c r="H29" s="76"/>
      <c r="I29" s="76"/>
      <c r="J29" s="87"/>
      <c r="K29" s="75" t="s">
        <v>7</v>
      </c>
      <c r="L29" s="76"/>
      <c r="M29" s="76"/>
      <c r="N29" s="87"/>
      <c r="O29" s="63"/>
    </row>
    <row r="30" spans="2:15" s="1" customFormat="1" ht="24" customHeight="1">
      <c r="B30" s="70"/>
      <c r="C30" s="71"/>
      <c r="D30" s="71"/>
      <c r="E30" s="71"/>
      <c r="F30" s="71"/>
      <c r="G30" s="3" t="s">
        <v>8</v>
      </c>
      <c r="H30" s="3" t="s">
        <v>9</v>
      </c>
      <c r="I30" s="3" t="s">
        <v>10</v>
      </c>
      <c r="J30" s="34" t="s">
        <v>11</v>
      </c>
      <c r="K30" s="3" t="s">
        <v>8</v>
      </c>
      <c r="L30" s="3" t="s">
        <v>9</v>
      </c>
      <c r="M30" s="3" t="s">
        <v>10</v>
      </c>
      <c r="N30" s="34" t="s">
        <v>11</v>
      </c>
      <c r="O30" s="88"/>
    </row>
    <row r="31" spans="2:15" s="1" customFormat="1" ht="21.75" customHeight="1">
      <c r="B31" s="2" t="s">
        <v>23</v>
      </c>
      <c r="C31" s="19" t="s">
        <v>24</v>
      </c>
      <c r="D31" s="5">
        <f>E31+F31</f>
        <v>0.14</v>
      </c>
      <c r="E31" s="5">
        <v>0.07</v>
      </c>
      <c r="F31" s="5">
        <v>0.07</v>
      </c>
      <c r="G31" s="6">
        <v>12756</v>
      </c>
      <c r="H31" s="6">
        <f>CEILING(G31*E31,0.1)</f>
        <v>893</v>
      </c>
      <c r="I31" s="6">
        <f>CEILING(G31*F31,0.1)</f>
        <v>893</v>
      </c>
      <c r="J31" s="35">
        <f>+H31+I31</f>
        <v>1786</v>
      </c>
      <c r="K31" s="6">
        <v>1250</v>
      </c>
      <c r="L31" s="6">
        <f>CEILING(K31*E31,0.1)</f>
        <v>87.5</v>
      </c>
      <c r="M31" s="6">
        <f>CEILING(K31*F31,0.1)</f>
        <v>87.5</v>
      </c>
      <c r="N31" s="35">
        <f>+L31+M31</f>
        <v>175</v>
      </c>
      <c r="O31" s="88"/>
    </row>
    <row r="32" spans="2:15" s="1" customFormat="1" ht="18.75" customHeight="1">
      <c r="B32" s="90" t="s">
        <v>25</v>
      </c>
      <c r="C32" s="92" t="s">
        <v>26</v>
      </c>
      <c r="D32" s="21"/>
      <c r="E32" s="21"/>
      <c r="F32" s="21"/>
      <c r="G32" s="6"/>
      <c r="H32" s="6"/>
      <c r="I32" s="6"/>
      <c r="J32" s="7"/>
      <c r="K32" s="6"/>
      <c r="L32" s="6"/>
      <c r="M32" s="6"/>
      <c r="N32" s="7"/>
      <c r="O32" s="88"/>
    </row>
    <row r="33" spans="2:15" s="1" customFormat="1" ht="18.75" customHeight="1" thickBot="1">
      <c r="B33" s="91"/>
      <c r="C33" s="93"/>
      <c r="D33" s="22"/>
      <c r="E33" s="22"/>
      <c r="F33" s="22"/>
      <c r="G33" s="23"/>
      <c r="H33" s="23"/>
      <c r="I33" s="23"/>
      <c r="J33" s="9"/>
      <c r="K33" s="23"/>
      <c r="L33" s="23"/>
      <c r="M33" s="23"/>
      <c r="N33" s="9"/>
      <c r="O33" s="89"/>
    </row>
    <row r="34" spans="2:14" s="1" customFormat="1" ht="22.5" customHeight="1" thickBot="1">
      <c r="B34" s="1" t="s">
        <v>27</v>
      </c>
      <c r="C34" s="10"/>
      <c r="D34" s="11"/>
      <c r="E34" s="11"/>
      <c r="F34" s="11"/>
      <c r="G34" s="11"/>
      <c r="H34" s="11"/>
      <c r="I34" s="11"/>
      <c r="J34" s="11"/>
      <c r="K34" s="11"/>
      <c r="L34" s="11"/>
      <c r="M34" s="11"/>
      <c r="N34" s="11"/>
    </row>
    <row r="35" spans="2:14" s="1" customFormat="1" ht="19.5" customHeight="1">
      <c r="B35" s="94" t="s">
        <v>28</v>
      </c>
      <c r="C35" s="95"/>
      <c r="D35" s="95"/>
      <c r="E35" s="95"/>
      <c r="F35" s="95"/>
      <c r="G35" s="95"/>
      <c r="H35" s="95"/>
      <c r="I35" s="95"/>
      <c r="J35" s="95"/>
      <c r="K35" s="96"/>
      <c r="L35" s="24"/>
      <c r="M35" s="11"/>
      <c r="N35" s="11"/>
    </row>
    <row r="36" spans="2:14" s="1" customFormat="1" ht="19.5" customHeight="1">
      <c r="B36" s="97" t="s">
        <v>29</v>
      </c>
      <c r="C36" s="78" t="s">
        <v>30</v>
      </c>
      <c r="D36" s="78" t="s">
        <v>31</v>
      </c>
      <c r="E36" s="78" t="s">
        <v>32</v>
      </c>
      <c r="F36" s="78" t="s">
        <v>33</v>
      </c>
      <c r="G36" s="78" t="s">
        <v>34</v>
      </c>
      <c r="H36" s="78" t="s">
        <v>35</v>
      </c>
      <c r="I36" s="78" t="s">
        <v>36</v>
      </c>
      <c r="J36" s="79" t="s">
        <v>37</v>
      </c>
      <c r="K36" s="80"/>
      <c r="L36" s="24"/>
      <c r="M36" s="11"/>
      <c r="N36" s="11"/>
    </row>
    <row r="37" spans="2:14" s="1" customFormat="1" ht="19.5" customHeight="1">
      <c r="B37" s="97"/>
      <c r="C37" s="78"/>
      <c r="D37" s="78"/>
      <c r="E37" s="78"/>
      <c r="F37" s="78"/>
      <c r="G37" s="78"/>
      <c r="H37" s="78"/>
      <c r="I37" s="78"/>
      <c r="J37" s="79"/>
      <c r="K37" s="81"/>
      <c r="L37" s="24"/>
      <c r="M37" s="11"/>
      <c r="N37" s="11"/>
    </row>
    <row r="38" spans="2:14" s="1" customFormat="1" ht="34.5" customHeight="1">
      <c r="B38" s="25" t="s">
        <v>38</v>
      </c>
      <c r="C38" s="83" t="s">
        <v>62</v>
      </c>
      <c r="D38" s="26">
        <f>E38+F38</f>
        <v>0</v>
      </c>
      <c r="E38" s="5"/>
      <c r="F38" s="5"/>
      <c r="G38" s="6"/>
      <c r="H38" s="28">
        <f>CEILING(G38*E38,0.1)</f>
        <v>0</v>
      </c>
      <c r="I38" s="28">
        <f>CEILING(G38*F38,0.1)</f>
        <v>0</v>
      </c>
      <c r="J38" s="38">
        <f>+H38+I38</f>
        <v>0</v>
      </c>
      <c r="K38" s="81"/>
      <c r="L38" s="24"/>
      <c r="M38" s="11"/>
      <c r="N38" s="11"/>
    </row>
    <row r="39" spans="2:14" s="1" customFormat="1" ht="34.5" customHeight="1">
      <c r="B39" s="29" t="s">
        <v>39</v>
      </c>
      <c r="C39" s="84"/>
      <c r="D39" s="26"/>
      <c r="E39" s="26" t="s">
        <v>61</v>
      </c>
      <c r="F39" s="26" t="s">
        <v>61</v>
      </c>
      <c r="G39" s="27"/>
      <c r="H39" s="28"/>
      <c r="I39" s="28"/>
      <c r="J39" s="38">
        <f>+H39+I39</f>
        <v>0</v>
      </c>
      <c r="K39" s="81"/>
      <c r="L39" s="24"/>
      <c r="M39" s="11"/>
      <c r="N39" s="11"/>
    </row>
    <row r="40" spans="2:14" s="1" customFormat="1" ht="34.5" customHeight="1">
      <c r="B40" s="29" t="s">
        <v>40</v>
      </c>
      <c r="C40" s="84"/>
      <c r="D40" s="26"/>
      <c r="E40" s="26" t="s">
        <v>61</v>
      </c>
      <c r="F40" s="26" t="s">
        <v>61</v>
      </c>
      <c r="G40" s="27"/>
      <c r="H40" s="28"/>
      <c r="I40" s="28"/>
      <c r="J40" s="38">
        <f>+H40+I40</f>
        <v>0</v>
      </c>
      <c r="K40" s="81"/>
      <c r="L40" s="24"/>
      <c r="M40" s="11"/>
      <c r="N40" s="11"/>
    </row>
    <row r="41" spans="2:14" s="1" customFormat="1" ht="34.5" customHeight="1">
      <c r="B41" s="25" t="s">
        <v>41</v>
      </c>
      <c r="C41" s="84"/>
      <c r="D41" s="26">
        <f>E41+F41</f>
        <v>0</v>
      </c>
      <c r="E41" s="5"/>
      <c r="F41" s="5"/>
      <c r="G41" s="6"/>
      <c r="H41" s="28">
        <f>CEILING(G41*E41,0.1)</f>
        <v>0</v>
      </c>
      <c r="I41" s="28">
        <f>CEILING(G41*F41,0.1)</f>
        <v>0</v>
      </c>
      <c r="J41" s="38">
        <f>+H41+I41</f>
        <v>0</v>
      </c>
      <c r="K41" s="81"/>
      <c r="L41" s="24"/>
      <c r="M41" s="11"/>
      <c r="N41" s="11"/>
    </row>
    <row r="42" spans="2:14" s="1" customFormat="1" ht="34.5" customHeight="1">
      <c r="B42" s="25" t="s">
        <v>42</v>
      </c>
      <c r="C42" s="84"/>
      <c r="D42" s="26">
        <f>E42+F42</f>
        <v>0</v>
      </c>
      <c r="E42" s="5"/>
      <c r="F42" s="5"/>
      <c r="G42" s="6"/>
      <c r="H42" s="28">
        <f>CEILING(G42*E42,0.1)</f>
        <v>0</v>
      </c>
      <c r="I42" s="28">
        <f>CEILING(G42*F42,0.1)</f>
        <v>0</v>
      </c>
      <c r="J42" s="38">
        <f>+H42+I42</f>
        <v>0</v>
      </c>
      <c r="K42" s="81"/>
      <c r="L42" s="24"/>
      <c r="M42" s="11"/>
      <c r="N42" s="11"/>
    </row>
    <row r="43" spans="2:14" s="1" customFormat="1" ht="27.75" customHeight="1" thickBot="1">
      <c r="B43" s="85" t="s">
        <v>43</v>
      </c>
      <c r="C43" s="86"/>
      <c r="D43" s="40">
        <f>SUM(D38:D42)</f>
        <v>0</v>
      </c>
      <c r="E43" s="40">
        <f>SUM(E38:E42)</f>
        <v>0</v>
      </c>
      <c r="F43" s="40">
        <f>SUM(F38:F42)</f>
        <v>0</v>
      </c>
      <c r="G43" s="41">
        <v>0</v>
      </c>
      <c r="H43" s="39">
        <f>SUM(H38:H42)</f>
        <v>0</v>
      </c>
      <c r="I43" s="39">
        <f>SUM(I38:I42)</f>
        <v>0</v>
      </c>
      <c r="J43" s="39">
        <f>SUM(J38:J42)</f>
        <v>0</v>
      </c>
      <c r="K43" s="82"/>
      <c r="L43" s="24"/>
      <c r="M43" s="11"/>
      <c r="N43" s="11"/>
    </row>
    <row r="44" spans="3:14" s="1" customFormat="1" ht="6.75" customHeight="1">
      <c r="C44" s="10"/>
      <c r="D44" s="11"/>
      <c r="E44" s="11"/>
      <c r="F44" s="11"/>
      <c r="G44" s="11"/>
      <c r="H44" s="11"/>
      <c r="I44" s="11"/>
      <c r="J44" s="11"/>
      <c r="K44" s="11"/>
      <c r="L44" s="11"/>
      <c r="M44" s="11"/>
      <c r="N44" s="11"/>
    </row>
    <row r="45" spans="2:14" s="1" customFormat="1" ht="24" customHeight="1" hidden="1">
      <c r="B45" s="72" t="s">
        <v>44</v>
      </c>
      <c r="C45" s="73"/>
      <c r="D45" s="73"/>
      <c r="E45" s="73"/>
      <c r="F45" s="73"/>
      <c r="G45" s="73"/>
      <c r="H45" s="73"/>
      <c r="I45" s="73"/>
      <c r="J45" s="73"/>
      <c r="K45" s="74"/>
      <c r="L45" s="11"/>
      <c r="M45" s="11"/>
      <c r="N45" s="11"/>
    </row>
    <row r="46" spans="2:14" s="1" customFormat="1" ht="15" customHeight="1" hidden="1">
      <c r="B46" s="70" t="s">
        <v>1</v>
      </c>
      <c r="C46" s="71" t="s">
        <v>2</v>
      </c>
      <c r="D46" s="71" t="s">
        <v>3</v>
      </c>
      <c r="E46" s="71" t="s">
        <v>4</v>
      </c>
      <c r="F46" s="71" t="s">
        <v>5</v>
      </c>
      <c r="G46" s="75" t="s">
        <v>45</v>
      </c>
      <c r="H46" s="76"/>
      <c r="I46" s="76"/>
      <c r="J46" s="76"/>
      <c r="K46" s="77"/>
      <c r="L46" s="11"/>
      <c r="M46" s="11"/>
      <c r="N46" s="11"/>
    </row>
    <row r="47" spans="2:14" s="1" customFormat="1" ht="21.75" customHeight="1" hidden="1">
      <c r="B47" s="70"/>
      <c r="C47" s="71"/>
      <c r="D47" s="71"/>
      <c r="E47" s="71"/>
      <c r="F47" s="71"/>
      <c r="G47" s="3" t="s">
        <v>8</v>
      </c>
      <c r="H47" s="3" t="s">
        <v>9</v>
      </c>
      <c r="I47" s="3" t="s">
        <v>10</v>
      </c>
      <c r="J47" s="4" t="s">
        <v>11</v>
      </c>
      <c r="K47" s="13" t="s">
        <v>20</v>
      </c>
      <c r="L47" s="11"/>
      <c r="M47" s="11"/>
      <c r="N47" s="11"/>
    </row>
    <row r="48" spans="2:14" s="1" customFormat="1" ht="21.75" customHeight="1" hidden="1">
      <c r="B48" s="2" t="s">
        <v>12</v>
      </c>
      <c r="C48" s="30" t="s">
        <v>46</v>
      </c>
      <c r="D48" s="5">
        <f>E48+F48</f>
        <v>0.17</v>
      </c>
      <c r="E48" s="5">
        <v>0.17</v>
      </c>
      <c r="F48" s="5">
        <v>0</v>
      </c>
      <c r="G48" s="6">
        <v>2338</v>
      </c>
      <c r="H48" s="6">
        <f aca="true" t="shared" si="0" ref="H48:H53">ROUND(G48*E48,2)</f>
        <v>397.46</v>
      </c>
      <c r="I48" s="6">
        <f aca="true" t="shared" si="1" ref="I48:I53">8676*F48</f>
        <v>0</v>
      </c>
      <c r="J48" s="7">
        <f aca="true" t="shared" si="2" ref="J48:J53">+H48+I48</f>
        <v>397.46</v>
      </c>
      <c r="K48" s="62" t="s">
        <v>47</v>
      </c>
      <c r="L48" s="11"/>
      <c r="M48" s="11"/>
      <c r="N48" s="11"/>
    </row>
    <row r="49" spans="2:14" s="1" customFormat="1" ht="21.75" customHeight="1" hidden="1">
      <c r="B49" s="2" t="s">
        <v>13</v>
      </c>
      <c r="C49" s="31"/>
      <c r="D49" s="5">
        <f>E49+F49</f>
        <v>0.005</v>
      </c>
      <c r="E49" s="5">
        <v>0.005</v>
      </c>
      <c r="F49" s="5">
        <v>0</v>
      </c>
      <c r="G49" s="6">
        <v>2338</v>
      </c>
      <c r="H49" s="6">
        <f t="shared" si="0"/>
        <v>11.69</v>
      </c>
      <c r="I49" s="6">
        <f t="shared" si="1"/>
        <v>0</v>
      </c>
      <c r="J49" s="7">
        <f t="shared" si="2"/>
        <v>11.69</v>
      </c>
      <c r="K49" s="62"/>
      <c r="L49" s="11"/>
      <c r="M49" s="11"/>
      <c r="N49" s="11"/>
    </row>
    <row r="50" spans="2:14" s="1" customFormat="1" ht="21.75" customHeight="1" hidden="1">
      <c r="B50" s="2" t="s">
        <v>14</v>
      </c>
      <c r="C50" s="31"/>
      <c r="D50" s="5">
        <f>E50+F50</f>
        <v>0.02</v>
      </c>
      <c r="E50" s="5">
        <v>0.02</v>
      </c>
      <c r="F50" s="5">
        <v>0</v>
      </c>
      <c r="G50" s="6">
        <v>2338</v>
      </c>
      <c r="H50" s="6">
        <f t="shared" si="0"/>
        <v>46.76</v>
      </c>
      <c r="I50" s="6">
        <f t="shared" si="1"/>
        <v>0</v>
      </c>
      <c r="J50" s="7">
        <f t="shared" si="2"/>
        <v>46.76</v>
      </c>
      <c r="K50" s="62"/>
      <c r="L50" s="11"/>
      <c r="M50" s="11"/>
      <c r="N50" s="11"/>
    </row>
    <row r="51" spans="2:14" s="1" customFormat="1" ht="21.75" customHeight="1" hidden="1">
      <c r="B51" s="2" t="s">
        <v>15</v>
      </c>
      <c r="C51" s="31"/>
      <c r="D51" s="5">
        <f>E51+F51</f>
        <v>0.05</v>
      </c>
      <c r="E51" s="5">
        <v>0.05</v>
      </c>
      <c r="F51" s="5">
        <v>0</v>
      </c>
      <c r="G51" s="6">
        <v>2338</v>
      </c>
      <c r="H51" s="6">
        <f t="shared" si="0"/>
        <v>116.9</v>
      </c>
      <c r="I51" s="6">
        <f t="shared" si="1"/>
        <v>0</v>
      </c>
      <c r="J51" s="7">
        <f t="shared" si="2"/>
        <v>116.9</v>
      </c>
      <c r="K51" s="62"/>
      <c r="L51" s="11"/>
      <c r="M51" s="11"/>
      <c r="N51" s="11"/>
    </row>
    <row r="52" spans="2:14" s="1" customFormat="1" ht="21.75" customHeight="1" hidden="1">
      <c r="B52" s="2" t="s">
        <v>16</v>
      </c>
      <c r="C52" s="31"/>
      <c r="D52" s="5">
        <f>E52+F52</f>
        <v>0.005</v>
      </c>
      <c r="E52" s="5">
        <v>0.005</v>
      </c>
      <c r="F52" s="5">
        <v>0</v>
      </c>
      <c r="G52" s="6">
        <v>2338</v>
      </c>
      <c r="H52" s="6">
        <f t="shared" si="0"/>
        <v>11.69</v>
      </c>
      <c r="I52" s="6">
        <f t="shared" si="1"/>
        <v>0</v>
      </c>
      <c r="J52" s="7">
        <f t="shared" si="2"/>
        <v>11.69</v>
      </c>
      <c r="K52" s="62"/>
      <c r="L52" s="11"/>
      <c r="M52" s="11"/>
      <c r="N52" s="11"/>
    </row>
    <row r="53" spans="2:14" s="1" customFormat="1" ht="21.75" customHeight="1" hidden="1">
      <c r="B53" s="20" t="s">
        <v>48</v>
      </c>
      <c r="C53" s="32"/>
      <c r="D53" s="21">
        <v>0.016</v>
      </c>
      <c r="E53" s="21">
        <v>0.016</v>
      </c>
      <c r="F53" s="21">
        <v>0</v>
      </c>
      <c r="G53" s="6">
        <v>2338</v>
      </c>
      <c r="H53" s="6">
        <f t="shared" si="0"/>
        <v>37.41</v>
      </c>
      <c r="I53" s="6">
        <f t="shared" si="1"/>
        <v>0</v>
      </c>
      <c r="J53" s="7">
        <f t="shared" si="2"/>
        <v>37.41</v>
      </c>
      <c r="K53" s="63"/>
      <c r="L53" s="11"/>
      <c r="M53" s="11"/>
      <c r="N53" s="11"/>
    </row>
    <row r="54" spans="2:14" s="1" customFormat="1" ht="17.25" customHeight="1" hidden="1" thickBot="1">
      <c r="B54" s="65" t="s">
        <v>17</v>
      </c>
      <c r="C54" s="66"/>
      <c r="D54" s="8">
        <f>SUM(D48:D53)</f>
        <v>0.266</v>
      </c>
      <c r="E54" s="8">
        <f>SUM(E48:E53)</f>
        <v>0.266</v>
      </c>
      <c r="F54" s="8">
        <f>SUM(F48:F53)</f>
        <v>0</v>
      </c>
      <c r="G54" s="8" t="s">
        <v>18</v>
      </c>
      <c r="H54" s="9">
        <f>SUM(H48:H53)</f>
        <v>621.91</v>
      </c>
      <c r="I54" s="9">
        <f>SUM(I48:I53)</f>
        <v>0</v>
      </c>
      <c r="J54" s="9">
        <f>SUM(J48:J53)</f>
        <v>621.91</v>
      </c>
      <c r="K54" s="64"/>
      <c r="L54" s="11"/>
      <c r="M54" s="11"/>
      <c r="N54" s="11"/>
    </row>
    <row r="55" spans="3:14" s="1" customFormat="1" ht="6" customHeight="1" hidden="1" thickBot="1">
      <c r="C55" s="10"/>
      <c r="D55" s="11"/>
      <c r="E55" s="11"/>
      <c r="F55" s="11"/>
      <c r="G55" s="11"/>
      <c r="H55" s="11"/>
      <c r="I55" s="11"/>
      <c r="J55" s="11"/>
      <c r="K55" s="11"/>
      <c r="L55" s="11"/>
      <c r="M55" s="11"/>
      <c r="N55" s="11"/>
    </row>
    <row r="56" spans="2:14" s="1" customFormat="1" ht="24" customHeight="1" hidden="1">
      <c r="B56" s="67" t="s">
        <v>49</v>
      </c>
      <c r="C56" s="68"/>
      <c r="D56" s="68"/>
      <c r="E56" s="68"/>
      <c r="F56" s="68"/>
      <c r="G56" s="68"/>
      <c r="H56" s="68"/>
      <c r="I56" s="68"/>
      <c r="J56" s="68"/>
      <c r="K56" s="69"/>
      <c r="L56" s="11"/>
      <c r="M56" s="11"/>
      <c r="N56" s="11"/>
    </row>
    <row r="57" spans="2:14" s="1" customFormat="1" ht="14.25" customHeight="1" hidden="1">
      <c r="B57" s="70" t="s">
        <v>1</v>
      </c>
      <c r="C57" s="71" t="s">
        <v>2</v>
      </c>
      <c r="D57" s="71" t="s">
        <v>3</v>
      </c>
      <c r="E57" s="71" t="s">
        <v>4</v>
      </c>
      <c r="F57" s="71" t="s">
        <v>5</v>
      </c>
      <c r="G57" s="71" t="s">
        <v>45</v>
      </c>
      <c r="H57" s="71"/>
      <c r="I57" s="71"/>
      <c r="J57" s="71"/>
      <c r="K57" s="62"/>
      <c r="L57" s="11"/>
      <c r="M57" s="11"/>
      <c r="N57" s="11"/>
    </row>
    <row r="58" spans="2:14" s="1" customFormat="1" ht="21.75" customHeight="1" hidden="1">
      <c r="B58" s="70"/>
      <c r="C58" s="71"/>
      <c r="D58" s="71"/>
      <c r="E58" s="71"/>
      <c r="F58" s="71"/>
      <c r="G58" s="3" t="s">
        <v>8</v>
      </c>
      <c r="H58" s="3" t="s">
        <v>9</v>
      </c>
      <c r="I58" s="3" t="s">
        <v>10</v>
      </c>
      <c r="J58" s="3" t="s">
        <v>11</v>
      </c>
      <c r="K58" s="13" t="s">
        <v>20</v>
      </c>
      <c r="L58" s="11"/>
      <c r="M58" s="11"/>
      <c r="N58" s="11"/>
    </row>
    <row r="59" spans="2:14" s="1" customFormat="1" ht="21.75" customHeight="1" hidden="1">
      <c r="B59" s="54" t="s">
        <v>50</v>
      </c>
      <c r="C59" s="55"/>
      <c r="D59" s="55"/>
      <c r="E59" s="55"/>
      <c r="F59" s="55"/>
      <c r="G59" s="55"/>
      <c r="H59" s="55"/>
      <c r="I59" s="55"/>
      <c r="J59" s="55"/>
      <c r="K59" s="56"/>
      <c r="L59" s="11"/>
      <c r="M59" s="11"/>
      <c r="N59" s="11"/>
    </row>
    <row r="60" spans="2:11" ht="33" customHeight="1" hidden="1" thickBot="1">
      <c r="B60" s="57"/>
      <c r="C60" s="58"/>
      <c r="D60" s="58"/>
      <c r="E60" s="58"/>
      <c r="F60" s="58"/>
      <c r="G60" s="58"/>
      <c r="H60" s="58"/>
      <c r="I60" s="58"/>
      <c r="J60" s="58"/>
      <c r="K60" s="59"/>
    </row>
  </sheetData>
  <sheetProtection/>
  <protectedRanges>
    <protectedRange sqref="D39:G40 D38 D41:D42" name="区域6"/>
    <protectedRange sqref="K31:M32" name="区域5"/>
    <protectedRange sqref="D32:I32 D31:G31 I31" name="区域4"/>
    <protectedRange sqref="C6" name="区域1"/>
    <protectedRange sqref="E38:F38 E41:F42 D11:G15" name="区域2"/>
    <protectedRange sqref="G38 G41:G42 K11:K15" name="区域3"/>
  </protectedRanges>
  <mergeCells count="71">
    <mergeCell ref="B8:O8"/>
    <mergeCell ref="B9:B10"/>
    <mergeCell ref="C9:C10"/>
    <mergeCell ref="D9:D10"/>
    <mergeCell ref="E9:E10"/>
    <mergeCell ref="F9:F10"/>
    <mergeCell ref="G9:J9"/>
    <mergeCell ref="K9:N9"/>
    <mergeCell ref="O9:O16"/>
    <mergeCell ref="C11:C15"/>
    <mergeCell ref="B16:C16"/>
    <mergeCell ref="B18:O18"/>
    <mergeCell ref="B19:B20"/>
    <mergeCell ref="C19:C20"/>
    <mergeCell ref="D19:D20"/>
    <mergeCell ref="E19:E20"/>
    <mergeCell ref="F19:F20"/>
    <mergeCell ref="G19:J19"/>
    <mergeCell ref="K19:N19"/>
    <mergeCell ref="C21:C25"/>
    <mergeCell ref="O21:O26"/>
    <mergeCell ref="B26:C26"/>
    <mergeCell ref="B28:O28"/>
    <mergeCell ref="B29:B30"/>
    <mergeCell ref="C29:C30"/>
    <mergeCell ref="D29:D30"/>
    <mergeCell ref="E29:E30"/>
    <mergeCell ref="F29:F30"/>
    <mergeCell ref="G29:J29"/>
    <mergeCell ref="K29:N29"/>
    <mergeCell ref="O29:O33"/>
    <mergeCell ref="B32:B33"/>
    <mergeCell ref="C32:C33"/>
    <mergeCell ref="B35:K35"/>
    <mergeCell ref="B36:B37"/>
    <mergeCell ref="C36:C37"/>
    <mergeCell ref="D36:D37"/>
    <mergeCell ref="E36:E37"/>
    <mergeCell ref="F36:F37"/>
    <mergeCell ref="G36:G37"/>
    <mergeCell ref="H36:H37"/>
    <mergeCell ref="I36:I37"/>
    <mergeCell ref="J36:J37"/>
    <mergeCell ref="K36:K43"/>
    <mergeCell ref="C38:C42"/>
    <mergeCell ref="B43:C43"/>
    <mergeCell ref="B45:K45"/>
    <mergeCell ref="B46:B47"/>
    <mergeCell ref="C46:C47"/>
    <mergeCell ref="D46:D47"/>
    <mergeCell ref="E46:E47"/>
    <mergeCell ref="F46:F47"/>
    <mergeCell ref="G46:K46"/>
    <mergeCell ref="B54:C54"/>
    <mergeCell ref="B56:K56"/>
    <mergeCell ref="B57:B58"/>
    <mergeCell ref="C57:C58"/>
    <mergeCell ref="D57:D58"/>
    <mergeCell ref="E57:E58"/>
    <mergeCell ref="F57:F58"/>
    <mergeCell ref="G57:K57"/>
    <mergeCell ref="M5:N5"/>
    <mergeCell ref="M6:N6"/>
    <mergeCell ref="K6:L6"/>
    <mergeCell ref="K5:L5"/>
    <mergeCell ref="B59:K60"/>
    <mergeCell ref="C2:N3"/>
    <mergeCell ref="I4:N4"/>
    <mergeCell ref="H5:J5"/>
    <mergeCell ref="H6:J6"/>
    <mergeCell ref="K48:K54"/>
  </mergeCells>
  <printOptions/>
  <pageMargins left="0.15748031496062992" right="0.15748031496062992" top="0.1968503937007874" bottom="0.2755905511811024" header="0.23622047244094488" footer="0.23622047244094488"/>
  <pageSetup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2015-08-25T08:37:59Z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ame">
    <vt:lpwstr>ImUjAhetoM58133.xls</vt:lpwstr>
  </property>
  <property fmtid="{D5CDD505-2E9C-101B-9397-08002B2CF9AE}" pid="3" name="fileid">
    <vt:lpwstr>600325</vt:lpwstr>
  </property>
</Properties>
</file>