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3500"/>
  </bookViews>
  <sheets>
    <sheet name="封面" sheetId="1" r:id="rId1"/>
    <sheet name="自动计算表" sheetId="2" r:id="rId2"/>
    <sheet name="增值税税率表" sheetId="7" r:id="rId3"/>
    <sheet name="消费税税率表" sheetId="9" r:id="rId4"/>
    <sheet name="个人所得税税率表" sheetId="5" r:id="rId5"/>
    <sheet name="印花税税率表" sheetId="3" r:id="rId6"/>
    <sheet name="环境保护税税额" sheetId="6" r:id="rId7"/>
    <sheet name="企业所得税税率表" sheetId="8" r:id="rId8"/>
    <sheet name="船舶吨税税率" sheetId="10" r:id="rId9"/>
    <sheet name="车船税税额表" sheetId="12" r:id="rId10"/>
    <sheet name="资源税税率表" sheetId="13" r:id="rId11"/>
  </sheets>
  <calcPr calcId="144525"/>
</workbook>
</file>

<file path=xl/comments1.xml><?xml version="1.0" encoding="utf-8"?>
<comments xmlns="http://schemas.openxmlformats.org/spreadsheetml/2006/main">
  <authors>
    <author>12</author>
  </authors>
  <commentList>
    <comment ref="B1" authorId="0">
      <text>
        <r>
          <rPr>
            <sz val="12"/>
            <rFont val="宋体"/>
            <charset val="134"/>
          </rPr>
          <t>我国税种经历增加、精简、合并等过程，截止目前为止，现行实施的税种共有18种，其中由税务机关征收的有16种，由海关征收的2种（不考虑委托海关代征的情形）。
16种税种分别是：增值税、消费税、城建税、企业所得税、个人所得税、契税、房产税、印花税、城镇土地使用税、土地增值税、车船使用税、车辆购置税、资源税、耕地占用税、烟叶税、环保税；
2种税种分别是关税、船舶吨税。</t>
        </r>
      </text>
    </comment>
  </commentList>
</comments>
</file>

<file path=xl/comments2.xml><?xml version="1.0" encoding="utf-8"?>
<comments xmlns="http://schemas.openxmlformats.org/spreadsheetml/2006/main">
  <authors>
    <author>12</author>
  </authors>
  <commentList>
    <comment ref="F8" authorId="0">
      <text>
        <r>
          <rPr>
            <sz val="12"/>
            <rFont val="微软雅黑"/>
            <charset val="134"/>
          </rPr>
          <t>扣除项目主要有：子女教育、继续教育、大病医疗、住房贷款利息、住房租金、赡养老人。</t>
        </r>
      </text>
    </comment>
    <comment ref="J8" authorId="0">
      <text>
        <r>
          <rPr>
            <sz val="9"/>
            <rFont val="宋体"/>
            <charset val="134"/>
          </rPr>
          <t xml:space="preserve">内含公式，请勿修改。
</t>
        </r>
      </text>
    </comment>
    <comment ref="K8" authorId="0">
      <text>
        <r>
          <rPr>
            <sz val="9"/>
            <rFont val="宋体"/>
            <charset val="134"/>
          </rPr>
          <t xml:space="preserve">内含公式，请勿修改。
</t>
        </r>
      </text>
    </comment>
    <comment ref="N8" authorId="0">
      <text>
        <r>
          <rPr>
            <b/>
            <sz val="12"/>
            <rFont val="微软雅黑"/>
            <charset val="134"/>
          </rPr>
          <t>月标准。</t>
        </r>
      </text>
    </comment>
    <comment ref="F9" authorId="0">
      <text>
        <r>
          <rPr>
            <b/>
            <sz val="12"/>
            <rFont val="微软雅黑"/>
            <charset val="134"/>
          </rPr>
          <t>扣除项目包括成本、费用、损失。</t>
        </r>
      </text>
    </comment>
    <comment ref="J9" authorId="0">
      <text>
        <r>
          <rPr>
            <b/>
            <sz val="12"/>
            <rFont val="微软雅黑"/>
            <charset val="134"/>
          </rPr>
          <t>内含公式，请勿修改。</t>
        </r>
      </text>
    </comment>
    <comment ref="K9" authorId="0">
      <text>
        <r>
          <rPr>
            <sz val="9"/>
            <rFont val="宋体"/>
            <charset val="134"/>
          </rPr>
          <t xml:space="preserve">内含公式，请勿修改。
</t>
        </r>
      </text>
    </comment>
    <comment ref="N9" authorId="0">
      <text>
        <r>
          <rPr>
            <b/>
            <sz val="12"/>
            <rFont val="微软雅黑"/>
            <charset val="134"/>
          </rPr>
          <t xml:space="preserve">月标准。
</t>
        </r>
      </text>
    </comment>
    <comment ref="N10" authorId="0">
      <text>
        <r>
          <rPr>
            <b/>
            <sz val="12"/>
            <rFont val="微软雅黑"/>
            <charset val="134"/>
          </rPr>
          <t>月标准。</t>
        </r>
      </text>
    </comment>
    <comment ref="D11" authorId="0">
      <text>
        <r>
          <rPr>
            <b/>
            <sz val="12"/>
            <rFont val="宋体"/>
            <charset val="134"/>
          </rPr>
          <t>完税价格=离岸价格+运输费、保险费等=国内批发价/(1+进口税率+费用和利润率（20%））</t>
        </r>
      </text>
    </comment>
    <comment ref="D12" authorId="0">
      <text>
        <r>
          <rPr>
            <b/>
            <sz val="12"/>
            <rFont val="宋体"/>
            <charset val="134"/>
          </rPr>
          <t xml:space="preserve">完税价格=离岸价格/(1+出口税率）
</t>
        </r>
      </text>
    </comment>
    <comment ref="J14" authorId="0">
      <text>
        <r>
          <rPr>
            <sz val="9"/>
            <rFont val="宋体"/>
            <charset val="134"/>
          </rPr>
          <t>(1) 大城市5角至10元; 
(2) 中等城市4角至8元;
(3) 小城市3角至6元; 
(4) 县城、建制镇、工矿区2角至4元。</t>
        </r>
      </text>
    </comment>
    <comment ref="A15" authorId="0">
      <text>
        <r>
          <rPr>
            <sz val="9"/>
            <rFont val="宋体"/>
            <charset val="134"/>
          </rPr>
          <t>缴纳增值税、消费税、营业税的单位和个人，为城建税的纳税人</t>
        </r>
      </text>
    </comment>
    <comment ref="C17" authorId="0">
      <text>
        <r>
          <rPr>
            <sz val="9"/>
            <rFont val="宋体"/>
            <charset val="134"/>
          </rPr>
          <t>贴花件数。</t>
        </r>
      </text>
    </comment>
    <comment ref="B18" authorId="0">
      <text>
        <r>
          <rPr>
            <sz val="9"/>
            <rFont val="宋体"/>
            <charset val="134"/>
          </rPr>
          <t>(1)以房产原值为计税依据的
应纳税额=房产原值*(1-10%至30%)*税率(1.2%)
(2)以房产租金收入为计税依据的
应纳税额=房产租金收入*税率(12%)</t>
        </r>
      </text>
    </comment>
    <comment ref="J20" authorId="0">
      <text>
        <r>
          <rPr>
            <sz val="9"/>
            <rFont val="宋体"/>
            <charset val="134"/>
          </rPr>
          <t>(一)以县为单位(以下同)，人均耕地在1亩以下(含1亩)的地区，每平方米为2元至10元;
(二)人均耕地在1亩至2亩(含2亩)的地区，每平方米为1.6元至8元;
(三)人均耕地在2亩至3亩(含3亩)的地区，每平方米为1.3元至6.5元;
(四)人均耕地在3亩以上的地区，每平方米为1元至5元。
农村居民占用耕地新建住宅，按上述规定税额减半征收。
经济特区、经济技术开发区和经济发达、人均耕地特别少的地区，适用税额可以适当提高，但是最高不得超过上述规定税额的50%</t>
        </r>
      </text>
    </comment>
    <comment ref="A21" authorId="0">
      <text>
        <r>
          <rPr>
            <b/>
            <sz val="12"/>
            <rFont val="微软雅黑"/>
            <charset val="134"/>
          </rPr>
          <t>车船税和船舶吨税的最大区别在于车船税只针对国内的汽车和船舶，船舶吨税是针对进出中国港口的国际航行船舶，两者针对的对象不一样。</t>
        </r>
      </text>
    </comment>
    <comment ref="D22" authorId="0">
      <text>
        <r>
          <rPr>
            <sz val="9"/>
            <rFont val="宋体"/>
            <charset val="134"/>
          </rPr>
          <t>收购金额=收购价款×（1+10%）</t>
        </r>
      </text>
    </comment>
    <comment ref="D23" authorId="0">
      <text>
        <r>
          <rPr>
            <b/>
            <sz val="12"/>
            <rFont val="微软雅黑"/>
            <charset val="134"/>
          </rPr>
          <t>车辆购置税计税价格=发票价÷1.13
进口车税率计算：计税价格=关税完税价+关税+消费税计税价格×10%</t>
        </r>
      </text>
    </comment>
  </commentList>
</comments>
</file>

<file path=xl/sharedStrings.xml><?xml version="1.0" encoding="utf-8"?>
<sst xmlns="http://schemas.openxmlformats.org/spreadsheetml/2006/main" count="470" uniqueCount="404">
  <si>
    <t>十八税种应纳税额自动计算模板</t>
  </si>
  <si>
    <t>增值税</t>
  </si>
  <si>
    <t>消费税</t>
  </si>
  <si>
    <t>个人所得税</t>
  </si>
  <si>
    <t>企业所得税</t>
  </si>
  <si>
    <t>土地增值税</t>
  </si>
  <si>
    <t>环境保护税</t>
  </si>
  <si>
    <t>城市维护建设税</t>
  </si>
  <si>
    <t>城镇土地使用税</t>
  </si>
  <si>
    <t>耕地占用税</t>
  </si>
  <si>
    <t>资源税</t>
  </si>
  <si>
    <t>车辆购置税</t>
  </si>
  <si>
    <t>车船税</t>
  </si>
  <si>
    <t>房产税</t>
  </si>
  <si>
    <t>契税</t>
  </si>
  <si>
    <t>烟叶税</t>
  </si>
  <si>
    <t>印花税</t>
  </si>
  <si>
    <t>船舶吨税</t>
  </si>
  <si>
    <t>关税</t>
  </si>
  <si>
    <t>十八税种应纳税额自动计算表</t>
  </si>
  <si>
    <t xml:space="preserve">      项目
税种</t>
  </si>
  <si>
    <t>收入总额
销售总额
合同金额</t>
  </si>
  <si>
    <t>销售数量
课税数量
数量单位
船舶净吨</t>
  </si>
  <si>
    <t>完税价格
计税价格
收购金额</t>
  </si>
  <si>
    <t>转让房地产收入</t>
  </si>
  <si>
    <t>扣除项目金额</t>
  </si>
  <si>
    <t>土地增值额</t>
  </si>
  <si>
    <t>使用占用面积</t>
  </si>
  <si>
    <t>应纳税
所得额</t>
  </si>
  <si>
    <t>税率
单位税额</t>
  </si>
  <si>
    <t>速算扣除数</t>
  </si>
  <si>
    <t>销项税额</t>
  </si>
  <si>
    <t>进项税额</t>
  </si>
  <si>
    <t>应纳税额</t>
  </si>
  <si>
    <t>增值税（一般纳税人）</t>
  </si>
  <si>
    <t>增值税（小规模纳税人）</t>
  </si>
  <si>
    <t>消费税（从价定率）</t>
  </si>
  <si>
    <t>消费税（从量定额）</t>
  </si>
  <si>
    <t>个人所得税（综合所得）</t>
  </si>
  <si>
    <t>个人所得税（经营所得）</t>
  </si>
  <si>
    <t>个人所得税（利息股息红利所得、财产租赁所得、财产转让所得和偶然所得）</t>
  </si>
  <si>
    <t>关税（进口关税）</t>
  </si>
  <si>
    <t>关税（出口关税）</t>
  </si>
  <si>
    <t>合计</t>
  </si>
  <si>
    <t>2019年4月1日后增值税税率表</t>
  </si>
  <si>
    <t>纳税人种类</t>
  </si>
  <si>
    <t>序号</t>
  </si>
  <si>
    <t>增值税项目</t>
  </si>
  <si>
    <t>项目明细</t>
  </si>
  <si>
    <t>税率</t>
  </si>
  <si>
    <t>一般纳税人</t>
  </si>
  <si>
    <t>一、</t>
  </si>
  <si>
    <t>销售或进口货物（另有列举的除外）；销售劳务</t>
  </si>
  <si>
    <t>二、</t>
  </si>
  <si>
    <t>销售或者进口</t>
  </si>
  <si>
    <t>粮食等农产品、食用植物油、食用盐</t>
  </si>
  <si>
    <t>自来水、暖气、冷气、热水、煤气、石油液化气、天然气、二甲醚、沼气、居民用煤炭制品</t>
  </si>
  <si>
    <t>图书、报纸、杂志、音像制品、电子出版物</t>
  </si>
  <si>
    <t>饲料、化肥、农药、农机、农膜黑体</t>
  </si>
  <si>
    <t>国务院规定的其他货物</t>
  </si>
  <si>
    <t>三、</t>
  </si>
  <si>
    <t>交通运输服务</t>
  </si>
  <si>
    <t>陆路运输服务</t>
  </si>
  <si>
    <t>水路运输服务</t>
  </si>
  <si>
    <t>航空运输服务</t>
  </si>
  <si>
    <t>管道运输服务</t>
  </si>
  <si>
    <t>无运输工具承运业务</t>
  </si>
  <si>
    <t>四、</t>
  </si>
  <si>
    <t>邮政服务</t>
  </si>
  <si>
    <t>邮政普遍服务</t>
  </si>
  <si>
    <t>邮政特殊服务</t>
  </si>
  <si>
    <t>其他邮政服务</t>
  </si>
  <si>
    <t>五、</t>
  </si>
  <si>
    <t>电信服务</t>
  </si>
  <si>
    <t>基础电信服务</t>
  </si>
  <si>
    <t>增值电信服务</t>
  </si>
  <si>
    <t>六、</t>
  </si>
  <si>
    <t>建筑服务</t>
  </si>
  <si>
    <t>工程服务</t>
  </si>
  <si>
    <t>安装服务</t>
  </si>
  <si>
    <t>修缮服务</t>
  </si>
  <si>
    <t>装饰服务</t>
  </si>
  <si>
    <t>其他建筑服务</t>
  </si>
  <si>
    <t>七、</t>
  </si>
  <si>
    <t>销售不动产</t>
  </si>
  <si>
    <t>转让建筑物、构筑物等不动产产权</t>
  </si>
  <si>
    <t>八、</t>
  </si>
  <si>
    <t>金融服务</t>
  </si>
  <si>
    <t>贷款服务</t>
  </si>
  <si>
    <t>直接收费金融服务</t>
  </si>
  <si>
    <t>保险服务</t>
  </si>
  <si>
    <t>金融商品转让</t>
  </si>
  <si>
    <t>九、</t>
  </si>
  <si>
    <t>现代服务</t>
  </si>
  <si>
    <t>科研和技术服务</t>
  </si>
  <si>
    <t>信息技术服务</t>
  </si>
  <si>
    <t>文化创意服务</t>
  </si>
  <si>
    <t>物流辅助服务</t>
  </si>
  <si>
    <t>鉴证咨询服务</t>
  </si>
  <si>
    <t>广播影视服务</t>
  </si>
  <si>
    <t>商务辅助服务</t>
  </si>
  <si>
    <t>其他现代服务</t>
  </si>
  <si>
    <t>有形动产租赁服务</t>
  </si>
  <si>
    <t>不动产租赁服务</t>
  </si>
  <si>
    <t>十、</t>
  </si>
  <si>
    <t>生活服务</t>
  </si>
  <si>
    <t>文化体育服务</t>
  </si>
  <si>
    <t>教育医疗服务</t>
  </si>
  <si>
    <t>餐饮住宿服务</t>
  </si>
  <si>
    <t>居民日常服务</t>
  </si>
  <si>
    <t>其他生活服务</t>
  </si>
  <si>
    <t>十一、</t>
  </si>
  <si>
    <t>销售无形资产</t>
  </si>
  <si>
    <t>转让技术、商标、著作权、商誉、自然资源和其他权益性无形资产使用权或所有权</t>
  </si>
  <si>
    <t>转让土地使用权</t>
  </si>
  <si>
    <t>十二、</t>
  </si>
  <si>
    <t>购进农产品进项税额扣除率</t>
  </si>
  <si>
    <t>对增值税一般纳税人购进农产品</t>
  </si>
  <si>
    <t>对增值税一般纳税人购进用于生产或委托加工13%税率货物的农产品</t>
  </si>
  <si>
    <t>小规模纳税人及采用简易计税的一般纳税人</t>
  </si>
  <si>
    <t>十三、</t>
  </si>
  <si>
    <t>小规模纳税人销售或则加工、修理修配劳务；销售应税服务、无形资产；一般纳税人发生按规定使用或者可以选择使用简易计税方法计税的特定应税行为，但使用5%征收率的除外</t>
  </si>
  <si>
    <t>十四、</t>
  </si>
  <si>
    <t>销售不动产；符合条件的经营租赁不懂产（土地使用权）；转让营改增前取得的土地使用权；房地产开发企业销售、出租自行开发的房地产老项目；符合条件的不动产融资租赁；选择差额纳税的劳务派遣、安全保护服务；一般纳税人提供人力资源外包服务</t>
  </si>
  <si>
    <t>个人出租住房，</t>
  </si>
  <si>
    <t>5%减按1.5%</t>
  </si>
  <si>
    <t>十五、</t>
  </si>
  <si>
    <t>纳税人销售旧货；小规模纳税人（不含其它个人）以及符合规定情形的一般纳税人销售自己使用过的固定资产</t>
  </si>
  <si>
    <t>3%减按2%</t>
  </si>
  <si>
    <t>纳税人</t>
  </si>
  <si>
    <t>十六、</t>
  </si>
  <si>
    <t>纳税人出口货物</t>
  </si>
  <si>
    <t>零税率</t>
  </si>
  <si>
    <t>十七、</t>
  </si>
  <si>
    <t>境内单位和个人跨境销售国务院规定范围内的服务、无形资产</t>
  </si>
  <si>
    <t>十八、</t>
  </si>
  <si>
    <t>销售货物、劳务，提供的跨境应税行为，符合免税条件的</t>
  </si>
  <si>
    <t>免税</t>
  </si>
  <si>
    <t>十九、</t>
  </si>
  <si>
    <t>境内的单位和个人销售适用增值税零税率的服务或无形资产的，可以放弃适用增值税零税率，选择免税或按规定缴纳增值税。放弃适用增值税零税率后，36个月内不得再申请增值税零税率。</t>
  </si>
  <si>
    <t>消费税最新税率表</t>
  </si>
  <si>
    <t>税目</t>
  </si>
  <si>
    <t>税率（税额）</t>
  </si>
  <si>
    <t>生产（进口）环节</t>
  </si>
  <si>
    <t>批发环节</t>
  </si>
  <si>
    <t>零售环节</t>
  </si>
  <si>
    <t>一、烟</t>
  </si>
  <si>
    <t>1.卷烟</t>
  </si>
  <si>
    <t>甲类卷烟</t>
  </si>
  <si>
    <t>56%加0.003元/支</t>
  </si>
  <si>
    <r>
      <rPr>
        <sz val="10"/>
        <color theme="1"/>
        <rFont val="微软雅黑"/>
        <charset val="134"/>
      </rPr>
      <t>11%</t>
    </r>
    <r>
      <rPr>
        <sz val="10"/>
        <color rgb="FF000000"/>
        <rFont val="微软雅黑"/>
        <charset val="134"/>
      </rPr>
      <t>加0.005元/支</t>
    </r>
  </si>
  <si>
    <t>乙类卷烟</t>
  </si>
  <si>
    <t>36%加0.003元/支</t>
  </si>
  <si>
    <t>2.雪茄烟</t>
  </si>
  <si>
    <t>3.烟丝</t>
  </si>
  <si>
    <t>二、酒</t>
  </si>
  <si>
    <t>1.白酒</t>
  </si>
  <si>
    <t>20%加0.5元/500克（或者500毫升）</t>
  </si>
  <si>
    <t>2.黄酒</t>
  </si>
  <si>
    <t>240元/吨</t>
  </si>
  <si>
    <t>3.啤酒</t>
  </si>
  <si>
    <t>甲类啤酒</t>
  </si>
  <si>
    <t>250元/吨</t>
  </si>
  <si>
    <t>乙类啤酒</t>
  </si>
  <si>
    <t>220元/吨</t>
  </si>
  <si>
    <t>4.其他酒</t>
  </si>
  <si>
    <t>5.酒精</t>
  </si>
  <si>
    <t>5%%</t>
  </si>
  <si>
    <t>三、高档化妆品</t>
  </si>
  <si>
    <t>四、贵重首饰及珠宝玉石</t>
  </si>
  <si>
    <t>1.金银首饰、铂金首饰和钻石及钻石饰品</t>
  </si>
  <si>
    <t>2.其他贵重首饰和珠宝玉石</t>
  </si>
  <si>
    <t>五、鞭炮焰火</t>
  </si>
  <si>
    <t>六、成品油</t>
  </si>
  <si>
    <t>1.汽油</t>
  </si>
  <si>
    <t>1.52元/升</t>
  </si>
  <si>
    <t>2.柴油</t>
  </si>
  <si>
    <t>1.2元/升</t>
  </si>
  <si>
    <t>3.航空煤油</t>
  </si>
  <si>
    <t>4.石脑油</t>
  </si>
  <si>
    <t>5.溶剂油</t>
  </si>
  <si>
    <t>6.润滑油</t>
  </si>
  <si>
    <t>7.燃料油</t>
  </si>
  <si>
    <t>七、汽车轮胎</t>
  </si>
  <si>
    <t>八、摩托车</t>
  </si>
  <si>
    <t>1.气缸容量250毫升</t>
  </si>
  <si>
    <t>2.气缸容量在250毫升（不含）以上的</t>
  </si>
  <si>
    <t>九、小汽车</t>
  </si>
  <si>
    <t>1.乘用车</t>
  </si>
  <si>
    <r>
      <rPr>
        <sz val="10"/>
        <color theme="1"/>
        <rFont val="微软雅黑"/>
        <charset val="134"/>
      </rPr>
      <t>（</t>
    </r>
    <r>
      <rPr>
        <sz val="10"/>
        <color rgb="FF000000"/>
        <rFont val="微软雅黑"/>
        <charset val="134"/>
      </rPr>
      <t>1）气缸容量（排气量，下同）在1.0升（含1.0升）以下的</t>
    </r>
  </si>
  <si>
    <r>
      <rPr>
        <sz val="10"/>
        <color theme="1"/>
        <rFont val="微软雅黑"/>
        <charset val="134"/>
      </rPr>
      <t>（</t>
    </r>
    <r>
      <rPr>
        <sz val="10"/>
        <color rgb="FF000000"/>
        <rFont val="微软雅黑"/>
        <charset val="134"/>
      </rPr>
      <t>2）气缸容量在1.0升以上至1.5升（含1.5升）的</t>
    </r>
  </si>
  <si>
    <r>
      <rPr>
        <sz val="10"/>
        <color theme="1"/>
        <rFont val="微软雅黑"/>
        <charset val="134"/>
      </rPr>
      <t>（</t>
    </r>
    <r>
      <rPr>
        <sz val="10"/>
        <color rgb="FF000000"/>
        <rFont val="微软雅黑"/>
        <charset val="134"/>
      </rPr>
      <t>3）气缸容量在1.5升以上至2.0升（含2.0升）的</t>
    </r>
  </si>
  <si>
    <r>
      <rPr>
        <sz val="10"/>
        <color theme="1"/>
        <rFont val="微软雅黑"/>
        <charset val="134"/>
      </rPr>
      <t>（</t>
    </r>
    <r>
      <rPr>
        <sz val="10"/>
        <color rgb="FF000000"/>
        <rFont val="微软雅黑"/>
        <charset val="134"/>
      </rPr>
      <t>4）气缸容量在2.0升以上至2.5升（含2.5升）的</t>
    </r>
  </si>
  <si>
    <r>
      <rPr>
        <sz val="10"/>
        <color theme="1"/>
        <rFont val="微软雅黑"/>
        <charset val="134"/>
      </rPr>
      <t>（</t>
    </r>
    <r>
      <rPr>
        <sz val="10"/>
        <color rgb="FF000000"/>
        <rFont val="微软雅黑"/>
        <charset val="134"/>
      </rPr>
      <t>5）气缸容量在2.5升以上至3.0升（含3.0升）的</t>
    </r>
  </si>
  <si>
    <r>
      <rPr>
        <sz val="10"/>
        <color theme="1"/>
        <rFont val="微软雅黑"/>
        <charset val="134"/>
      </rPr>
      <t>（</t>
    </r>
    <r>
      <rPr>
        <sz val="10"/>
        <color rgb="FF000000"/>
        <rFont val="微软雅黑"/>
        <charset val="134"/>
      </rPr>
      <t>6）气缸容量在3.0升以上至4.0升（含4.0升）的</t>
    </r>
  </si>
  <si>
    <r>
      <rPr>
        <sz val="10"/>
        <color theme="1"/>
        <rFont val="微软雅黑"/>
        <charset val="134"/>
      </rPr>
      <t>（</t>
    </r>
    <r>
      <rPr>
        <sz val="10"/>
        <color rgb="FF000000"/>
        <rFont val="微软雅黑"/>
        <charset val="134"/>
      </rPr>
      <t>7）气缸容量在4.0升以上的</t>
    </r>
  </si>
  <si>
    <t>2.中轻型商用客车</t>
  </si>
  <si>
    <t>3.超豪华小汽车</t>
  </si>
  <si>
    <r>
      <rPr>
        <sz val="10"/>
        <color theme="1"/>
        <rFont val="微软雅黑"/>
        <charset val="134"/>
      </rPr>
      <t>按子税目</t>
    </r>
    <r>
      <rPr>
        <sz val="10"/>
        <color rgb="FF000000"/>
        <rFont val="微软雅黑"/>
        <charset val="134"/>
      </rPr>
      <t>1和子税目2的规定征收</t>
    </r>
  </si>
  <si>
    <t>十、高尔夫球及球具</t>
  </si>
  <si>
    <t>十一、高档手表</t>
  </si>
  <si>
    <t>十二、游艇</t>
  </si>
  <si>
    <t>十三、木制一次性筷子</t>
  </si>
  <si>
    <t>十四、实木地板</t>
  </si>
  <si>
    <t>个人所得税税率表</t>
  </si>
  <si>
    <t>(一) 工资、薪金所得适用</t>
  </si>
  <si>
    <t>级数</t>
  </si>
  <si>
    <t>全年应纳税所得额</t>
  </si>
  <si>
    <t>税率(%)</t>
  </si>
  <si>
    <t>说明</t>
  </si>
  <si>
    <t>不超过36000元的</t>
  </si>
  <si>
    <t>本表所称全年应纳税所得额是指依照本法第六条的规定，居民个人取得综合所得以每一纳税年度收入额减除费用六万元以及专项扣除、专项附加扣除和依法确定的其他扣除后的余额。</t>
  </si>
  <si>
    <t>超过36000元至144000元的部分</t>
  </si>
  <si>
    <t>超过144000元至300000元的部分</t>
  </si>
  <si>
    <t>超过300000元至420000元的部分</t>
  </si>
  <si>
    <t>超过420000元至660000元的部分</t>
  </si>
  <si>
    <t>超过660000元至960000元的部分</t>
  </si>
  <si>
    <t>超过960000元的部分</t>
  </si>
  <si>
    <t>(二) 个体工商户的生产、经营所得和对企事业单位的承包经营、承租经营所得适用</t>
  </si>
  <si>
    <t>不超过30000元的</t>
  </si>
  <si>
    <t>超过30000元到90000元的部分</t>
  </si>
  <si>
    <t>超过90000元至300000元的部分</t>
  </si>
  <si>
    <t>超过300000元至500000元的部分</t>
  </si>
  <si>
    <t>超过500000元的部分</t>
  </si>
  <si>
    <t>(三) 劳动报酬所得，稿酬所得，特许权使用费所得、财产租赁所得适用</t>
  </si>
  <si>
    <t>每次应纳税所得额（含税级距）</t>
  </si>
  <si>
    <t>不超过20000元的</t>
  </si>
  <si>
    <t>超过20000元至50000元的部分</t>
  </si>
  <si>
    <t>超过50000元部分</t>
  </si>
  <si>
    <t>(四) 财产转让所得适用</t>
  </si>
  <si>
    <t>减除财产原值和合理费用后的余额，按比例税率20%征收。</t>
  </si>
  <si>
    <t>(五) 利息、股息、红利所得，偶然所得和其他所得适用</t>
  </si>
  <si>
    <t>级距</t>
  </si>
  <si>
    <t>劳务报酬所得</t>
  </si>
  <si>
    <t>税款加征</t>
  </si>
  <si>
    <t>不超过20,000部分</t>
  </si>
  <si>
    <t>一成</t>
  </si>
  <si>
    <t>超过20,000-50,000元部分</t>
  </si>
  <si>
    <t>五成</t>
  </si>
  <si>
    <t>超过50,000元部分</t>
  </si>
  <si>
    <t>十成</t>
  </si>
  <si>
    <t>印花税税目税率表</t>
  </si>
  <si>
    <r>
      <t>税目</t>
    </r>
    <r>
      <rPr>
        <b/>
        <sz val="14"/>
        <color theme="1"/>
        <rFont val="微软雅黑"/>
        <charset val="134"/>
      </rPr>
      <t> </t>
    </r>
  </si>
  <si>
    <r>
      <t>范围</t>
    </r>
    <r>
      <rPr>
        <b/>
        <sz val="14"/>
        <color theme="1"/>
        <rFont val="微软雅黑"/>
        <charset val="134"/>
      </rPr>
      <t> </t>
    </r>
  </si>
  <si>
    <r>
      <t>税率</t>
    </r>
    <r>
      <rPr>
        <b/>
        <sz val="14"/>
        <color theme="1"/>
        <rFont val="微软雅黑"/>
        <charset val="134"/>
      </rPr>
      <t> </t>
    </r>
  </si>
  <si>
    <r>
      <t>纳税义务人</t>
    </r>
    <r>
      <rPr>
        <b/>
        <sz val="14"/>
        <color theme="1"/>
        <rFont val="微软雅黑"/>
        <charset val="134"/>
      </rPr>
      <t> </t>
    </r>
  </si>
  <si>
    <r>
      <t>说明</t>
    </r>
    <r>
      <rPr>
        <b/>
        <sz val="14"/>
        <color theme="1"/>
        <rFont val="微软雅黑"/>
        <charset val="134"/>
      </rPr>
      <t> </t>
    </r>
  </si>
  <si>
    <r>
      <rPr>
        <sz val="11"/>
        <color theme="1"/>
        <rFont val="微软雅黑"/>
        <charset val="134"/>
      </rPr>
      <t>1</t>
    </r>
    <r>
      <rPr>
        <b/>
        <sz val="9"/>
        <rFont val="微软雅黑"/>
        <charset val="134"/>
      </rPr>
      <t>．购销合同</t>
    </r>
  </si>
  <si>
    <t>包括供应、预购、采购、购销结合及协作、调剂、补偿、易货等合同</t>
  </si>
  <si>
    <t>按购销金额万分之三贴花</t>
  </si>
  <si>
    <t>立合同人</t>
  </si>
  <si>
    <t>　　</t>
  </si>
  <si>
    <r>
      <rPr>
        <sz val="11"/>
        <color theme="1"/>
        <rFont val="微软雅黑"/>
        <charset val="134"/>
      </rPr>
      <t>2</t>
    </r>
    <r>
      <rPr>
        <b/>
        <sz val="9"/>
        <rFont val="微软雅黑"/>
        <charset val="134"/>
      </rPr>
      <t>．加工承榄合同</t>
    </r>
  </si>
  <si>
    <t>包括加工、定作、修缮、修理、印刷、广告、测绘、测试等合同</t>
  </si>
  <si>
    <t>按加工或承揽收入万分之五贴花</t>
  </si>
  <si>
    <r>
      <rPr>
        <sz val="11"/>
        <color theme="1"/>
        <rFont val="微软雅黑"/>
        <charset val="134"/>
      </rPr>
      <t>3</t>
    </r>
    <r>
      <rPr>
        <b/>
        <sz val="9"/>
        <rFont val="微软雅黑"/>
        <charset val="134"/>
      </rPr>
      <t>．建设工程勘察设计合同</t>
    </r>
  </si>
  <si>
    <t>包括勘察、设计合同</t>
  </si>
  <si>
    <t>按收取费用万分之五贴花</t>
  </si>
  <si>
    <r>
      <rPr>
        <sz val="11"/>
        <color theme="1"/>
        <rFont val="微软雅黑"/>
        <charset val="134"/>
      </rPr>
      <t>4</t>
    </r>
    <r>
      <rPr>
        <b/>
        <sz val="9"/>
        <rFont val="微软雅黑"/>
        <charset val="134"/>
      </rPr>
      <t>．建筑安装工程承包合同</t>
    </r>
  </si>
  <si>
    <t>包括建筑、安装工程承包合同</t>
  </si>
  <si>
    <t>按承包金额万分之三贴花</t>
  </si>
  <si>
    <t>　　　</t>
  </si>
  <si>
    <r>
      <rPr>
        <sz val="11"/>
        <color theme="1"/>
        <rFont val="微软雅黑"/>
        <charset val="134"/>
      </rPr>
      <t>5</t>
    </r>
    <r>
      <rPr>
        <b/>
        <sz val="9"/>
        <rFont val="微软雅黑"/>
        <charset val="134"/>
      </rPr>
      <t>．财产租赁合同</t>
    </r>
  </si>
  <si>
    <t>包括租赁房屋、船舶、飞机、机动车辆、机械、器具、设备等</t>
  </si>
  <si>
    <t>按租赁金额千分之一贴花。税额不足一元的按一元贴花</t>
  </si>
  <si>
    <r>
      <rPr>
        <sz val="11"/>
        <color theme="1"/>
        <rFont val="微软雅黑"/>
        <charset val="134"/>
      </rPr>
      <t>6</t>
    </r>
    <r>
      <rPr>
        <b/>
        <sz val="9"/>
        <rFont val="微软雅黑"/>
        <charset val="134"/>
      </rPr>
      <t>．货物运输合同</t>
    </r>
  </si>
  <si>
    <t>包括民用航空、铁路运输、海上运输、内河运输、公路运输和联运合同</t>
  </si>
  <si>
    <t>按运输费用万分之五贴花</t>
  </si>
  <si>
    <t>单据作为合同使用的，按合同贴花</t>
  </si>
  <si>
    <r>
      <rPr>
        <sz val="11"/>
        <color theme="1"/>
        <rFont val="微软雅黑"/>
        <charset val="134"/>
      </rPr>
      <t>7</t>
    </r>
    <r>
      <rPr>
        <b/>
        <sz val="9"/>
        <rFont val="微软雅黑"/>
        <charset val="134"/>
      </rPr>
      <t>．仓储保管合同</t>
    </r>
  </si>
  <si>
    <t>包括仓储、保管合同</t>
  </si>
  <si>
    <t>按仓储保管费用千分之一贴花</t>
  </si>
  <si>
    <t>仓单或栈单作为合同使用的，按合同贴花</t>
  </si>
  <si>
    <r>
      <rPr>
        <sz val="11"/>
        <color theme="1"/>
        <rFont val="微软雅黑"/>
        <charset val="134"/>
      </rPr>
      <t>8</t>
    </r>
    <r>
      <rPr>
        <b/>
        <sz val="9"/>
        <rFont val="微软雅黑"/>
        <charset val="134"/>
      </rPr>
      <t>．借款合同</t>
    </r>
  </si>
  <si>
    <r>
      <rPr>
        <sz val="11"/>
        <color theme="1"/>
        <rFont val="微软雅黑"/>
        <charset val="134"/>
      </rPr>
      <t>银行及其他金融组织和借款人</t>
    </r>
    <r>
      <rPr>
        <sz val="9"/>
        <color rgb="FF363636"/>
        <rFont val="微软雅黑"/>
        <charset val="134"/>
      </rPr>
      <t>（</t>
    </r>
    <r>
      <rPr>
        <sz val="9"/>
        <rFont val="微软雅黑"/>
        <charset val="134"/>
      </rPr>
      <t>不包括银行同业拆借</t>
    </r>
    <r>
      <rPr>
        <sz val="9"/>
        <color rgb="FF363636"/>
        <rFont val="微软雅黑"/>
        <charset val="134"/>
      </rPr>
      <t>）</t>
    </r>
    <r>
      <rPr>
        <sz val="9"/>
        <rFont val="微软雅黑"/>
        <charset val="134"/>
      </rPr>
      <t>所签订的借款合同</t>
    </r>
  </si>
  <si>
    <t>按借款金额万分之零点五贴花</t>
  </si>
  <si>
    <r>
      <rPr>
        <sz val="11"/>
        <color theme="1"/>
        <rFont val="微软雅黑"/>
        <charset val="134"/>
      </rPr>
      <t>9</t>
    </r>
    <r>
      <rPr>
        <b/>
        <sz val="9"/>
        <rFont val="微软雅黑"/>
        <charset val="134"/>
      </rPr>
      <t>．财产保险合同</t>
    </r>
  </si>
  <si>
    <t>包括财产、责任、保证、信用等保险合同</t>
  </si>
  <si>
    <t>按投保金额万分之零点三贴花</t>
  </si>
  <si>
    <r>
      <rPr>
        <sz val="11"/>
        <color theme="1"/>
        <rFont val="微软雅黑"/>
        <charset val="134"/>
      </rPr>
      <t>10</t>
    </r>
    <r>
      <rPr>
        <b/>
        <sz val="9"/>
        <rFont val="微软雅黑"/>
        <charset val="134"/>
      </rPr>
      <t>．技术合同</t>
    </r>
  </si>
  <si>
    <t>包括技术开发、转让、咨询、服务等合同</t>
  </si>
  <si>
    <t>按所载金额万分之三贴花</t>
  </si>
  <si>
    <r>
      <rPr>
        <sz val="11"/>
        <color theme="1"/>
        <rFont val="微软雅黑"/>
        <charset val="134"/>
      </rPr>
      <t>11</t>
    </r>
    <r>
      <rPr>
        <b/>
        <sz val="9"/>
        <rFont val="微软雅黑"/>
        <charset val="134"/>
      </rPr>
      <t>．产权转移书据</t>
    </r>
  </si>
  <si>
    <t>包括财产所有权和版权、商标专用权、专利权、专有技术使用权等转移书据</t>
  </si>
  <si>
    <t>按所载金额万分之五贴花</t>
  </si>
  <si>
    <t>立据人</t>
  </si>
  <si>
    <r>
      <rPr>
        <sz val="11"/>
        <color theme="1"/>
        <rFont val="微软雅黑"/>
        <charset val="134"/>
      </rPr>
      <t>12</t>
    </r>
    <r>
      <rPr>
        <b/>
        <sz val="9"/>
        <rFont val="微软雅黑"/>
        <charset val="134"/>
      </rPr>
      <t>．营业帐簿</t>
    </r>
  </si>
  <si>
    <t>生产经营用帐册</t>
  </si>
  <si>
    <t>记载资金的帐簿，按固定资产原值与自有流动资金总额万分之五贴花。其他帐簿按件贴花五元</t>
  </si>
  <si>
    <t>立帐簿人</t>
  </si>
  <si>
    <r>
      <rPr>
        <sz val="11"/>
        <color theme="1"/>
        <rFont val="微软雅黑"/>
        <charset val="134"/>
      </rPr>
      <t>13</t>
    </r>
    <r>
      <rPr>
        <b/>
        <sz val="9"/>
        <rFont val="微软雅黑"/>
        <charset val="134"/>
      </rPr>
      <t>．权利许可证照</t>
    </r>
  </si>
  <si>
    <t>包括政府部门发给的房屋产权证、工商营业执照、商标注册证、专利证、土地使用证</t>
  </si>
  <si>
    <t>按件贴花五元</t>
  </si>
  <si>
    <t>领受人</t>
  </si>
  <si>
    <t xml:space="preserve"> </t>
  </si>
  <si>
    <t>环境保护税税目税额表</t>
  </si>
  <si>
    <t>计税单位</t>
  </si>
  <si>
    <t>税额</t>
  </si>
  <si>
    <t>备注</t>
  </si>
  <si>
    <t>大气污染物</t>
  </si>
  <si>
    <t>每污染当畳</t>
  </si>
  <si>
    <t>1.2元至12元</t>
  </si>
  <si>
    <t>水污染物</t>
  </si>
  <si>
    <t>1.4元至14元</t>
  </si>
  <si>
    <t>固体废物</t>
  </si>
  <si>
    <t>煤石</t>
  </si>
  <si>
    <t>每吨</t>
  </si>
  <si>
    <r>
      <rPr>
        <sz val="11"/>
        <color theme="1"/>
        <rFont val="微软雅黑"/>
        <charset val="134"/>
      </rPr>
      <t>5</t>
    </r>
    <r>
      <rPr>
        <sz val="9"/>
        <rFont val="微软雅黑"/>
        <charset val="134"/>
      </rPr>
      <t>元</t>
    </r>
  </si>
  <si>
    <t>尾矿</t>
  </si>
  <si>
    <r>
      <rPr>
        <sz val="11"/>
        <color theme="1"/>
        <rFont val="微软雅黑"/>
        <charset val="134"/>
      </rPr>
      <t>15</t>
    </r>
    <r>
      <rPr>
        <sz val="9"/>
        <rFont val="微软雅黑"/>
        <charset val="134"/>
      </rPr>
      <t>元</t>
    </r>
  </si>
  <si>
    <t>危险废物</t>
  </si>
  <si>
    <t>1000元</t>
  </si>
  <si>
    <t>冶炼波、粉煤灰、炉流、其他固体废物（含半固态、液态废物）</t>
  </si>
  <si>
    <r>
      <rPr>
        <sz val="11"/>
        <color theme="1"/>
        <rFont val="微软雅黑"/>
        <charset val="134"/>
      </rPr>
      <t>25</t>
    </r>
    <r>
      <rPr>
        <sz val="9"/>
        <rFont val="微软雅黑"/>
        <charset val="134"/>
      </rPr>
      <t>元</t>
    </r>
  </si>
  <si>
    <t>噪声</t>
  </si>
  <si>
    <t>工业噪声</t>
  </si>
  <si>
    <t>超标1一3分贝</t>
  </si>
  <si>
    <r>
      <rPr>
        <sz val="11"/>
        <color theme="1"/>
        <rFont val="微软雅黑"/>
        <charset val="134"/>
      </rPr>
      <t>每月</t>
    </r>
    <r>
      <rPr>
        <sz val="10"/>
        <rFont val="微软雅黑"/>
        <charset val="134"/>
      </rPr>
      <t>350</t>
    </r>
    <r>
      <rPr>
        <sz val="9"/>
        <rFont val="微软雅黑"/>
        <charset val="134"/>
      </rPr>
      <t>元</t>
    </r>
  </si>
  <si>
    <t>1.一个単位边界上有多处噪声超标，根据最高一处超标声级计算应纳税额；当沿边界长度超过100米有两处以上噪声超标，按照两个单位计算应纳税额。
2.一个单位有不同地点作业场所的.应当分别计算应纳税额，合并计征。
3.昼、夜均超标的环境噪声.昼、夜分别计算应纳税额.累计计征。
4.声源一个月内超标不足15天的，减半计算应纳税额。
5.夜间频繁突发和夜间偶然突发厂界超标噪声，按等效声级和峰值噪声两种指标中超标分贝值高的一项计算应纳税额。</t>
  </si>
  <si>
    <t>超标4—6分贝</t>
  </si>
  <si>
    <r>
      <rPr>
        <sz val="11"/>
        <color theme="1"/>
        <rFont val="微软雅黑"/>
        <charset val="134"/>
      </rPr>
      <t>每月</t>
    </r>
    <r>
      <rPr>
        <sz val="10"/>
        <rFont val="微软雅黑"/>
        <charset val="134"/>
      </rPr>
      <t>700</t>
    </r>
    <r>
      <rPr>
        <sz val="9"/>
        <rFont val="微软雅黑"/>
        <charset val="134"/>
      </rPr>
      <t>元</t>
    </r>
  </si>
  <si>
    <t>超标7—9分贝</t>
  </si>
  <si>
    <t>每月1400元</t>
  </si>
  <si>
    <t>超标10—12分贝</t>
  </si>
  <si>
    <t>每月2800元</t>
  </si>
  <si>
    <t>超标13—15分贝</t>
  </si>
  <si>
    <t>每月5600元</t>
  </si>
  <si>
    <t>超标16分贝以上</t>
  </si>
  <si>
    <t>每月11200元</t>
  </si>
  <si>
    <t>企业所得税税率</t>
  </si>
  <si>
    <t>符合条件的小型微利企业（2019年1月1日至2021年12月31日,应纳税所得额不超过100万元的部分，减按25%计入应纳税所得额，对年应纳税所得额超过100万元但不超过300万元的部分，减按50%计入应纳税所得额）</t>
  </si>
  <si>
    <t>国家需要重点扶持的高新技术企业</t>
  </si>
  <si>
    <t>技术先进型服务企业（中国服务外包示范城市）</t>
  </si>
  <si>
    <t>线宽小于0.25微米的集成电路生产企业</t>
  </si>
  <si>
    <t>投资额超过80亿元的集成电路生产企业</t>
  </si>
  <si>
    <t>设在西部地区的鼓励类产业企业</t>
  </si>
  <si>
    <t>广东横琴、福建平潭、深圳前海等地区的鼓励类产业企业</t>
  </si>
  <si>
    <t>国家规划布局内的重点软件企业和集成电路设计企业</t>
  </si>
  <si>
    <t>对从事污染防治的第三方企业（从2019年1月1日至2021年底）</t>
  </si>
  <si>
    <t>非居民企业在中国境内未设立机构、场所的，或者虽设立机构、场所但取得的所得与其所设机构、场所没有实际联系的，应当就其来源于中国境内的所得缴纳企业所得税</t>
  </si>
  <si>
    <t>船舶吨税税率表</t>
  </si>
  <si>
    <t>税目（按船舶净吨位划分）</t>
  </si>
  <si>
    <t>税率（元/净吨）</t>
  </si>
  <si>
    <t>普通税率（按执照期限划分）</t>
  </si>
  <si>
    <t>优惠税率（按执照期限划分）</t>
  </si>
  <si>
    <t>1年</t>
  </si>
  <si>
    <t>90日</t>
  </si>
  <si>
    <t>30日</t>
  </si>
  <si>
    <t>不超过2000净吨</t>
  </si>
  <si>
    <t>1、拖船按照发动机功率每千瓦折合净吨位0.67吨。
2、无法提供净吨位证明文件的游艇，按照发动机功率每千瓦折合净吨位0.05吨。
3、拖船和非机动驳船分别按相同净吨位船舶税率的50%计征税款。</t>
  </si>
  <si>
    <t>超过2000净吨,但不超过10000净吨</t>
  </si>
  <si>
    <t>超过10000净吨，但不超过50000净吨</t>
  </si>
  <si>
    <t>超过50000净吨</t>
  </si>
  <si>
    <t>2019年车船税税额表</t>
  </si>
  <si>
    <t>类别</t>
  </si>
  <si>
    <t>税额标准（元）</t>
  </si>
  <si>
    <t>乘用车（按发动机汽缸容量（排气量）分档）</t>
  </si>
  <si>
    <t>1.0升（含）以下</t>
  </si>
  <si>
    <t>每辆</t>
  </si>
  <si>
    <t>1.0升以上至1.6升（含）</t>
  </si>
  <si>
    <t>1.6升以上至2.0升（含）</t>
  </si>
  <si>
    <t>2.0升以上至2.5升</t>
  </si>
  <si>
    <t>2.5升以上至3.0升</t>
  </si>
  <si>
    <t>3.0升以上至4.0升</t>
  </si>
  <si>
    <t>4.0升以上</t>
  </si>
  <si>
    <t>商用车</t>
  </si>
  <si>
    <t>大型客车（核定载客人数20（含）人以上）</t>
  </si>
  <si>
    <t>中型客车（核定载客人数大于9人且小于20人）</t>
  </si>
  <si>
    <t>货车</t>
  </si>
  <si>
    <t>整备质量每吨</t>
  </si>
  <si>
    <t>挂车</t>
  </si>
  <si>
    <t>按照货车税额的50%计算</t>
  </si>
  <si>
    <t>其他车辆</t>
  </si>
  <si>
    <t>专用作业车</t>
  </si>
  <si>
    <t>轮式专用机械车</t>
  </si>
  <si>
    <t>摩托车</t>
  </si>
  <si>
    <t>资源税税率税额表</t>
  </si>
  <si>
    <r>
      <t>税</t>
    </r>
    <r>
      <rPr>
        <b/>
        <sz val="20"/>
        <color theme="1"/>
        <rFont val="宋体"/>
        <charset val="134"/>
      </rPr>
      <t>　</t>
    </r>
    <r>
      <rPr>
        <b/>
        <sz val="20"/>
        <color theme="1"/>
        <rFont val="字魂星愿黑"/>
        <charset val="134"/>
      </rPr>
      <t>目</t>
    </r>
  </si>
  <si>
    <r>
      <t>税</t>
    </r>
    <r>
      <rPr>
        <b/>
        <sz val="20"/>
        <color theme="1"/>
        <rFont val="宋体"/>
        <charset val="134"/>
      </rPr>
      <t>　</t>
    </r>
    <r>
      <rPr>
        <b/>
        <sz val="20"/>
        <color theme="1"/>
        <rFont val="字魂星愿黑"/>
        <charset val="134"/>
      </rPr>
      <t>率</t>
    </r>
  </si>
  <si>
    <t>一、原油</t>
  </si>
  <si>
    <t>销售额的5%-10%</t>
  </si>
  <si>
    <t>二、天然气</t>
  </si>
  <si>
    <t>三、煤炭</t>
  </si>
  <si>
    <t>焦煤</t>
  </si>
  <si>
    <t>每吨8-20元</t>
  </si>
  <si>
    <t>其他煤炭</t>
  </si>
  <si>
    <t>每吨0.3-5元</t>
  </si>
  <si>
    <t>四、其他非金属矿原矿</t>
  </si>
  <si>
    <t>普通非金属矿原矿</t>
  </si>
  <si>
    <t>每吨或者每立方米0.5-20元</t>
  </si>
  <si>
    <t>贵重非金属矿原矿</t>
  </si>
  <si>
    <t>每千克或者每克拉0.5-20元</t>
  </si>
  <si>
    <t>五、黑色金属矿原矿</t>
  </si>
  <si>
    <t>每吨2-30元</t>
  </si>
  <si>
    <t>六、有色金属矿原矿</t>
  </si>
  <si>
    <t>稀土矿</t>
  </si>
  <si>
    <t>每吨0.4-60元</t>
  </si>
  <si>
    <t>其他有色金属矿原矿</t>
  </si>
  <si>
    <t>每吨0.4-30元</t>
  </si>
  <si>
    <t>七、盐</t>
  </si>
  <si>
    <t>固体盐</t>
  </si>
  <si>
    <t>每吨10-60元</t>
  </si>
  <si>
    <t>液体盐</t>
  </si>
  <si>
    <t>每吨2-10元</t>
  </si>
</sst>
</file>

<file path=xl/styles.xml><?xml version="1.0" encoding="utf-8"?>
<styleSheet xmlns="http://schemas.openxmlformats.org/spreadsheetml/2006/main">
  <numFmts count="7">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 numFmtId="177" formatCode="#,##0_ "/>
    <numFmt numFmtId="178" formatCode="0.0"/>
  </numFmts>
  <fonts count="53">
    <font>
      <sz val="11"/>
      <name val="宋体"/>
      <charset val="134"/>
    </font>
    <font>
      <sz val="11"/>
      <name val="微软雅黑"/>
      <charset val="134"/>
    </font>
    <font>
      <sz val="10"/>
      <name val="微软雅黑"/>
      <charset val="134"/>
    </font>
    <font>
      <b/>
      <sz val="28"/>
      <color rgb="FF7030A0"/>
      <name val="字魂星愿黑"/>
      <charset val="134"/>
    </font>
    <font>
      <b/>
      <sz val="20"/>
      <color theme="1"/>
      <name val="字魂星愿黑"/>
      <charset val="134"/>
    </font>
    <font>
      <sz val="10"/>
      <color theme="1"/>
      <name val="微软雅黑"/>
      <charset val="134"/>
    </font>
    <font>
      <b/>
      <sz val="16"/>
      <color theme="1"/>
      <name val="字魂星愿黑"/>
      <charset val="134"/>
    </font>
    <font>
      <sz val="11"/>
      <color theme="1"/>
      <name val="微软雅黑"/>
      <charset val="134"/>
    </font>
    <font>
      <b/>
      <sz val="18"/>
      <color theme="1"/>
      <name val="字魂星愿黑"/>
      <charset val="134"/>
    </font>
    <font>
      <sz val="12"/>
      <name val="微软雅黑"/>
      <charset val="134"/>
    </font>
    <font>
      <b/>
      <sz val="24"/>
      <color rgb="FF7030A0"/>
      <name val="字魂星愿黑"/>
      <charset val="134"/>
    </font>
    <font>
      <sz val="11"/>
      <color rgb="FF000000"/>
      <name val="微软雅黑"/>
      <charset val="134"/>
    </font>
    <font>
      <sz val="9"/>
      <color rgb="FF000000"/>
      <name val="微软雅黑"/>
      <charset val="134"/>
    </font>
    <font>
      <sz val="9"/>
      <name val="微软雅黑"/>
      <charset val="134"/>
    </font>
    <font>
      <b/>
      <sz val="14"/>
      <color theme="1"/>
      <name val="字魂星愿黑"/>
      <charset val="134"/>
    </font>
    <font>
      <sz val="10.5"/>
      <name val="微软雅黑"/>
      <charset val="134"/>
    </font>
    <font>
      <b/>
      <sz val="11"/>
      <color theme="0"/>
      <name val="微软雅黑"/>
      <charset val="134"/>
    </font>
    <font>
      <sz val="10"/>
      <name val="宋体"/>
      <charset val="134"/>
    </font>
    <font>
      <b/>
      <sz val="11"/>
      <color theme="1"/>
      <name val="微软雅黑"/>
      <charset val="134"/>
    </font>
    <font>
      <sz val="10"/>
      <color rgb="FF000000"/>
      <name val="微软雅黑"/>
      <charset val="134"/>
    </font>
    <font>
      <sz val="26"/>
      <color rgb="FF7030A0"/>
      <name val="字魂星愿黑"/>
      <charset val="134"/>
    </font>
    <font>
      <sz val="12"/>
      <color theme="1"/>
      <name val="字魂星愿黑"/>
      <charset val="134"/>
    </font>
    <font>
      <sz val="10"/>
      <color theme="1"/>
      <name val="新宋体"/>
      <charset val="134"/>
    </font>
    <font>
      <b/>
      <sz val="26"/>
      <color theme="1"/>
      <name val="字魂星愿黑"/>
      <charset val="134"/>
    </font>
    <font>
      <b/>
      <sz val="18"/>
      <color theme="1"/>
      <name val="字魂星愿黑"/>
      <charset val="0"/>
    </font>
    <font>
      <sz val="11"/>
      <color theme="1"/>
      <name val="宋体"/>
      <charset val="0"/>
      <scheme val="minor"/>
    </font>
    <font>
      <b/>
      <sz val="11"/>
      <color rgb="FFFA7D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20"/>
      <color theme="1"/>
      <name val="宋体"/>
      <charset val="134"/>
    </font>
    <font>
      <b/>
      <sz val="14"/>
      <color theme="1"/>
      <name val="微软雅黑"/>
      <charset val="134"/>
    </font>
    <font>
      <b/>
      <sz val="9"/>
      <name val="微软雅黑"/>
      <charset val="134"/>
    </font>
    <font>
      <sz val="9"/>
      <color rgb="FF363636"/>
      <name val="微软雅黑"/>
      <charset val="134"/>
    </font>
    <font>
      <sz val="12"/>
      <name val="宋体"/>
      <charset val="134"/>
    </font>
    <font>
      <b/>
      <sz val="12"/>
      <name val="宋体"/>
      <charset val="134"/>
    </font>
    <font>
      <b/>
      <sz val="12"/>
      <name val="微软雅黑"/>
      <charset val="134"/>
    </font>
    <font>
      <sz val="9"/>
      <name val="宋体"/>
      <charset val="134"/>
    </font>
  </fonts>
  <fills count="42">
    <fill>
      <patternFill patternType="none"/>
    </fill>
    <fill>
      <patternFill patternType="gray125"/>
    </fill>
    <fill>
      <patternFill patternType="solid">
        <fgColor theme="9"/>
        <bgColor theme="9"/>
      </patternFill>
    </fill>
    <fill>
      <patternFill patternType="solid">
        <fgColor theme="9" tint="0.599993896298105"/>
        <bgColor theme="9" tint="0.599993896298105"/>
      </patternFill>
    </fill>
    <fill>
      <patternFill patternType="solid">
        <fgColor theme="9" tint="0.799981688894314"/>
        <bgColor theme="9" tint="0.799981688894314"/>
      </patternFill>
    </fill>
    <fill>
      <patternFill patternType="solid">
        <fgColor theme="9" tint="-0.25"/>
        <bgColor theme="8"/>
      </patternFill>
    </fill>
    <fill>
      <patternFill patternType="solid">
        <fgColor theme="9" tint="0.8"/>
        <bgColor theme="8" tint="0.599993896298105"/>
      </patternFill>
    </fill>
    <fill>
      <patternFill patternType="solid">
        <fgColor theme="9" tint="0.8"/>
        <bgColor theme="8" tint="0.799981688894314"/>
      </patternFill>
    </fill>
    <fill>
      <patternFill patternType="solid">
        <fgColor theme="9" tint="0.6"/>
        <bgColor theme="8" tint="0.599993896298105"/>
      </patternFill>
    </fill>
    <fill>
      <patternFill patternType="solid">
        <fgColor theme="9" tint="0.4"/>
        <bgColor indexed="64"/>
      </patternFill>
    </fill>
    <fill>
      <patternFill patternType="solid">
        <fgColor theme="9" tint="-0.2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s>
  <borders count="31">
    <border>
      <left/>
      <right/>
      <top/>
      <bottom/>
      <diagonal/>
    </border>
    <border>
      <left/>
      <right style="thin">
        <color theme="0"/>
      </right>
      <top/>
      <bottom style="thick">
        <color theme="0"/>
      </bottom>
      <diagonal/>
    </border>
    <border>
      <left style="thin">
        <color theme="0"/>
      </left>
      <right/>
      <top/>
      <bottom style="thick">
        <color theme="0"/>
      </bottom>
      <diagonal/>
    </border>
    <border>
      <left/>
      <right style="thin">
        <color theme="0"/>
      </right>
      <top style="thick">
        <color theme="0"/>
      </top>
      <bottom style="thin">
        <color theme="0"/>
      </bottom>
      <diagonal/>
    </border>
    <border>
      <left style="thin">
        <color theme="0"/>
      </left>
      <right/>
      <top style="thick">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style="thin">
        <color theme="0"/>
      </right>
      <top/>
      <bottom style="thick">
        <color theme="0"/>
      </bottom>
      <diagonal/>
    </border>
    <border>
      <left style="thin">
        <color theme="0"/>
      </left>
      <right style="thin">
        <color theme="0"/>
      </right>
      <top style="thick">
        <color theme="0"/>
      </top>
      <bottom style="thin">
        <color theme="0"/>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style="thick">
        <color theme="0"/>
      </bottom>
      <diagonal/>
    </border>
    <border>
      <left/>
      <right style="thin">
        <color theme="0"/>
      </right>
      <top style="thin">
        <color theme="0"/>
      </top>
      <bottom style="thick">
        <color theme="0"/>
      </bottom>
      <diagonal/>
    </border>
    <border>
      <left style="thin">
        <color theme="0"/>
      </left>
      <right/>
      <top style="thin">
        <color theme="0"/>
      </top>
      <bottom style="thick">
        <color theme="0"/>
      </bottom>
      <diagonal/>
    </border>
    <border>
      <left style="thin">
        <color theme="0"/>
      </left>
      <right/>
      <top/>
      <bottom/>
      <diagonal/>
    </border>
    <border>
      <left/>
      <right style="thin">
        <color theme="0"/>
      </right>
      <top style="thick">
        <color theme="0"/>
      </top>
      <bottom/>
      <diagonal/>
    </border>
    <border>
      <left/>
      <right/>
      <top/>
      <bottom style="thin">
        <color auto="1"/>
      </bottom>
      <diagonal/>
    </border>
    <border>
      <left/>
      <right/>
      <top/>
      <bottom style="medium">
        <color theme="9" tint="-0.25"/>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42" fontId="27" fillId="0" borderId="0" applyFont="0" applyFill="0" applyBorder="0" applyAlignment="0" applyProtection="0">
      <alignment vertical="center"/>
    </xf>
    <xf numFmtId="0" fontId="25" fillId="34" borderId="0" applyNumberFormat="0" applyBorder="0" applyAlignment="0" applyProtection="0">
      <alignment vertical="center"/>
    </xf>
    <xf numFmtId="0" fontId="39" fillId="31" borderId="24" applyNumberFormat="0" applyAlignment="0" applyProtection="0">
      <alignment vertical="center"/>
    </xf>
    <xf numFmtId="44" fontId="27" fillId="0" borderId="0" applyFont="0" applyFill="0" applyBorder="0" applyAlignment="0" applyProtection="0">
      <alignment vertical="center"/>
    </xf>
    <xf numFmtId="41" fontId="27" fillId="0" borderId="0" applyFont="0" applyFill="0" applyBorder="0" applyAlignment="0" applyProtection="0">
      <alignment vertical="center"/>
    </xf>
    <xf numFmtId="0" fontId="25" fillId="17" borderId="0" applyNumberFormat="0" applyBorder="0" applyAlignment="0" applyProtection="0">
      <alignment vertical="center"/>
    </xf>
    <xf numFmtId="0" fontId="31" fillId="18" borderId="0" applyNumberFormat="0" applyBorder="0" applyAlignment="0" applyProtection="0">
      <alignment vertical="center"/>
    </xf>
    <xf numFmtId="43" fontId="27" fillId="0" borderId="0" applyFont="0" applyFill="0" applyBorder="0" applyAlignment="0" applyProtection="0">
      <alignment vertical="center"/>
    </xf>
    <xf numFmtId="0" fontId="32" fillId="30" borderId="0" applyNumberFormat="0" applyBorder="0" applyAlignment="0" applyProtection="0">
      <alignment vertical="center"/>
    </xf>
    <xf numFmtId="0" fontId="37" fillId="0" borderId="0" applyNumberFormat="0" applyFill="0" applyBorder="0" applyAlignment="0" applyProtection="0">
      <alignment vertical="center"/>
    </xf>
    <xf numFmtId="9" fontId="27" fillId="0" borderId="0" applyFont="0" applyFill="0" applyBorder="0" applyAlignment="0" applyProtection="0">
      <alignment vertical="center"/>
    </xf>
    <xf numFmtId="0" fontId="30" fillId="0" borderId="0" applyNumberFormat="0" applyFill="0" applyBorder="0" applyAlignment="0" applyProtection="0">
      <alignment vertical="center"/>
    </xf>
    <xf numFmtId="0" fontId="27" fillId="23" borderId="27" applyNumberFormat="0" applyFont="0" applyAlignment="0" applyProtection="0">
      <alignment vertical="center"/>
    </xf>
    <xf numFmtId="0" fontId="32" fillId="41" borderId="0" applyNumberFormat="0" applyBorder="0" applyAlignment="0" applyProtection="0">
      <alignment vertical="center"/>
    </xf>
    <xf numFmtId="0" fontId="29"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4" fillId="0" borderId="26" applyNumberFormat="0" applyFill="0" applyAlignment="0" applyProtection="0">
      <alignment vertical="center"/>
    </xf>
    <xf numFmtId="0" fontId="42" fillId="0" borderId="26" applyNumberFormat="0" applyFill="0" applyAlignment="0" applyProtection="0">
      <alignment vertical="center"/>
    </xf>
    <xf numFmtId="0" fontId="32" fillId="29" borderId="0" applyNumberFormat="0" applyBorder="0" applyAlignment="0" applyProtection="0">
      <alignment vertical="center"/>
    </xf>
    <xf numFmtId="0" fontId="29" fillId="0" borderId="29" applyNumberFormat="0" applyFill="0" applyAlignment="0" applyProtection="0">
      <alignment vertical="center"/>
    </xf>
    <xf numFmtId="0" fontId="32" fillId="28" borderId="0" applyNumberFormat="0" applyBorder="0" applyAlignment="0" applyProtection="0">
      <alignment vertical="center"/>
    </xf>
    <xf numFmtId="0" fontId="33" fillId="15" borderId="25" applyNumberFormat="0" applyAlignment="0" applyProtection="0">
      <alignment vertical="center"/>
    </xf>
    <xf numFmtId="0" fontId="26" fillId="15" borderId="24" applyNumberFormat="0" applyAlignment="0" applyProtection="0">
      <alignment vertical="center"/>
    </xf>
    <xf numFmtId="0" fontId="41" fillId="39" borderId="23" applyNumberFormat="0" applyAlignment="0" applyProtection="0">
      <alignment vertical="center"/>
    </xf>
    <xf numFmtId="0" fontId="25" fillId="33" borderId="0" applyNumberFormat="0" applyBorder="0" applyAlignment="0" applyProtection="0">
      <alignment vertical="center"/>
    </xf>
    <xf numFmtId="0" fontId="32" fillId="22" borderId="0" applyNumberFormat="0" applyBorder="0" applyAlignment="0" applyProtection="0">
      <alignment vertical="center"/>
    </xf>
    <xf numFmtId="0" fontId="44" fillId="0" borderId="30" applyNumberFormat="0" applyFill="0" applyAlignment="0" applyProtection="0">
      <alignment vertical="center"/>
    </xf>
    <xf numFmtId="0" fontId="35" fillId="0" borderId="28" applyNumberFormat="0" applyFill="0" applyAlignment="0" applyProtection="0">
      <alignment vertical="center"/>
    </xf>
    <xf numFmtId="0" fontId="40" fillId="32" borderId="0" applyNumberFormat="0" applyBorder="0" applyAlignment="0" applyProtection="0">
      <alignment vertical="center"/>
    </xf>
    <xf numFmtId="0" fontId="38" fillId="27" borderId="0" applyNumberFormat="0" applyBorder="0" applyAlignment="0" applyProtection="0">
      <alignment vertical="center"/>
    </xf>
    <xf numFmtId="0" fontId="25" fillId="14" borderId="0" applyNumberFormat="0" applyBorder="0" applyAlignment="0" applyProtection="0">
      <alignment vertical="center"/>
    </xf>
    <xf numFmtId="0" fontId="32" fillId="21" borderId="0" applyNumberFormat="0" applyBorder="0" applyAlignment="0" applyProtection="0">
      <alignment vertical="center"/>
    </xf>
    <xf numFmtId="0" fontId="25" fillId="13" borderId="0" applyNumberFormat="0" applyBorder="0" applyAlignment="0" applyProtection="0">
      <alignment vertical="center"/>
    </xf>
    <xf numFmtId="0" fontId="25" fillId="38" borderId="0" applyNumberFormat="0" applyBorder="0" applyAlignment="0" applyProtection="0">
      <alignment vertical="center"/>
    </xf>
    <xf numFmtId="0" fontId="25" fillId="12" borderId="0" applyNumberFormat="0" applyBorder="0" applyAlignment="0" applyProtection="0">
      <alignment vertical="center"/>
    </xf>
    <xf numFmtId="0" fontId="25" fillId="37" borderId="0" applyNumberFormat="0" applyBorder="0" applyAlignment="0" applyProtection="0">
      <alignment vertical="center"/>
    </xf>
    <xf numFmtId="0" fontId="32" fillId="25" borderId="0" applyNumberFormat="0" applyBorder="0" applyAlignment="0" applyProtection="0">
      <alignment vertical="center"/>
    </xf>
    <xf numFmtId="0" fontId="32" fillId="20" borderId="0" applyNumberFormat="0" applyBorder="0" applyAlignment="0" applyProtection="0">
      <alignment vertical="center"/>
    </xf>
    <xf numFmtId="0" fontId="25" fillId="11" borderId="0" applyNumberFormat="0" applyBorder="0" applyAlignment="0" applyProtection="0">
      <alignment vertical="center"/>
    </xf>
    <xf numFmtId="0" fontId="25" fillId="36" borderId="0" applyNumberFormat="0" applyBorder="0" applyAlignment="0" applyProtection="0">
      <alignment vertical="center"/>
    </xf>
    <xf numFmtId="0" fontId="32" fillId="19" borderId="0" applyNumberFormat="0" applyBorder="0" applyAlignment="0" applyProtection="0">
      <alignment vertical="center"/>
    </xf>
    <xf numFmtId="0" fontId="25" fillId="35" borderId="0" applyNumberFormat="0" applyBorder="0" applyAlignment="0" applyProtection="0">
      <alignment vertical="center"/>
    </xf>
    <xf numFmtId="0" fontId="32" fillId="40" borderId="0" applyNumberFormat="0" applyBorder="0" applyAlignment="0" applyProtection="0">
      <alignment vertical="center"/>
    </xf>
    <xf numFmtId="0" fontId="32" fillId="24" borderId="0" applyNumberFormat="0" applyBorder="0" applyAlignment="0" applyProtection="0">
      <alignment vertical="center"/>
    </xf>
    <xf numFmtId="0" fontId="25" fillId="16" borderId="0" applyNumberFormat="0" applyBorder="0" applyAlignment="0" applyProtection="0">
      <alignment vertical="center"/>
    </xf>
    <xf numFmtId="0" fontId="32" fillId="26" borderId="0" applyNumberFormat="0" applyBorder="0" applyAlignment="0" applyProtection="0">
      <alignment vertical="center"/>
    </xf>
  </cellStyleXfs>
  <cellXfs count="221">
    <xf numFmtId="0" fontId="0" fillId="0" borderId="0" xfId="0">
      <alignment vertical="center"/>
    </xf>
    <xf numFmtId="0" fontId="1" fillId="0" borderId="0" xfId="0" applyFont="1" applyAlignment="1">
      <alignment horizontal="center" vertical="center"/>
    </xf>
    <xf numFmtId="0" fontId="2" fillId="0" borderId="0" xfId="0" applyFont="1">
      <alignment vertical="center"/>
    </xf>
    <xf numFmtId="0" fontId="1" fillId="0" borderId="0" xfId="0" applyFont="1">
      <alignment vertical="center"/>
    </xf>
    <xf numFmtId="0" fontId="3" fillId="0" borderId="0" xfId="0" applyFont="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4"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9"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11" xfId="0" applyFont="1" applyFill="1" applyBorder="1" applyAlignment="1">
      <alignment horizontal="left" vertical="center" wrapText="1"/>
    </xf>
    <xf numFmtId="0" fontId="5" fillId="3" borderId="1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3" fillId="0" borderId="0" xfId="0" applyFont="1" applyAlignment="1">
      <alignment horizontal="center" vertical="center"/>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7" xfId="0" applyFont="1" applyFill="1" applyBorder="1" applyAlignment="1">
      <alignment horizontal="center" vertical="center" wrapText="1"/>
    </xf>
    <xf numFmtId="0" fontId="6" fillId="2" borderId="16" xfId="0" applyFont="1" applyFill="1" applyBorder="1" applyAlignment="1">
      <alignment horizontal="center" vertical="center"/>
    </xf>
    <xf numFmtId="0" fontId="6" fillId="2" borderId="16" xfId="0" applyFont="1" applyFill="1" applyBorder="1" applyAlignment="1">
      <alignment horizontal="center" vertical="center" wrapText="1"/>
    </xf>
    <xf numFmtId="0" fontId="7" fillId="3" borderId="3" xfId="0" applyFont="1" applyFill="1" applyBorder="1" applyAlignment="1">
      <alignment horizontal="left" vertical="center" wrapText="1"/>
    </xf>
    <xf numFmtId="178" fontId="7" fillId="3" borderId="11" xfId="0" applyNumberFormat="1" applyFont="1" applyFill="1" applyBorder="1" applyAlignment="1">
      <alignment horizontal="center" vertical="center"/>
    </xf>
    <xf numFmtId="0" fontId="2" fillId="3" borderId="4" xfId="0" applyFont="1" applyFill="1" applyBorder="1" applyAlignment="1">
      <alignment horizontal="justify" vertical="center" wrapText="1"/>
    </xf>
    <xf numFmtId="0" fontId="7" fillId="4" borderId="5" xfId="0" applyFont="1" applyFill="1" applyBorder="1" applyAlignment="1">
      <alignment horizontal="left" vertical="center" wrapText="1"/>
    </xf>
    <xf numFmtId="178" fontId="7" fillId="4" borderId="7" xfId="0" applyNumberFormat="1" applyFont="1" applyFill="1" applyBorder="1" applyAlignment="1">
      <alignment horizontal="center" vertical="center"/>
    </xf>
    <xf numFmtId="0" fontId="7" fillId="3" borderId="4" xfId="0" applyFont="1" applyFill="1" applyBorder="1" applyAlignment="1">
      <alignment horizontal="justify" vertical="center" wrapText="1"/>
    </xf>
    <xf numFmtId="0" fontId="7" fillId="3" borderId="5" xfId="0" applyFont="1" applyFill="1" applyBorder="1" applyAlignment="1">
      <alignment horizontal="left" vertical="center" wrapText="1"/>
    </xf>
    <xf numFmtId="178" fontId="7" fillId="3" borderId="7" xfId="0" applyNumberFormat="1" applyFont="1" applyFill="1" applyBorder="1" applyAlignment="1">
      <alignment horizontal="center" vertical="center"/>
    </xf>
    <xf numFmtId="0" fontId="2" fillId="4" borderId="12" xfId="0" applyFont="1" applyFill="1" applyBorder="1" applyAlignment="1">
      <alignment horizontal="left" vertical="center"/>
    </xf>
    <xf numFmtId="178" fontId="7" fillId="4" borderId="8" xfId="0" applyNumberFormat="1" applyFont="1" applyFill="1" applyBorder="1" applyAlignment="1">
      <alignment horizontal="center" vertical="center"/>
    </xf>
    <xf numFmtId="0" fontId="2" fillId="0" borderId="0" xfId="0" applyFont="1" applyFill="1" applyAlignment="1">
      <alignment vertical="center"/>
    </xf>
    <xf numFmtId="0" fontId="1" fillId="0" borderId="0" xfId="0" applyFont="1" applyFill="1" applyAlignment="1">
      <alignment vertical="center"/>
    </xf>
    <xf numFmtId="0" fontId="3" fillId="0" borderId="0" xfId="0" applyFont="1" applyFill="1" applyAlignment="1">
      <alignment horizontal="center" vertical="top"/>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5" fillId="3" borderId="3" xfId="0" applyFont="1" applyFill="1" applyBorder="1" applyAlignment="1">
      <alignment horizontal="justify"/>
    </xf>
    <xf numFmtId="9" fontId="5" fillId="3" borderId="4" xfId="0" applyNumberFormat="1" applyFont="1" applyFill="1" applyBorder="1" applyAlignment="1">
      <alignment horizontal="center"/>
    </xf>
    <xf numFmtId="0" fontId="5" fillId="4" borderId="5" xfId="0" applyFont="1" applyFill="1" applyBorder="1" applyAlignment="1">
      <alignment horizontal="left" wrapText="1"/>
    </xf>
    <xf numFmtId="9" fontId="5" fillId="4" borderId="6" xfId="0" applyNumberFormat="1" applyFont="1" applyFill="1" applyBorder="1" applyAlignment="1">
      <alignment horizontal="center" vertical="center"/>
    </xf>
    <xf numFmtId="0" fontId="5" fillId="3" borderId="5" xfId="0" applyFont="1" applyFill="1" applyBorder="1" applyAlignment="1">
      <alignment horizontal="justify" wrapText="1"/>
    </xf>
    <xf numFmtId="9" fontId="5" fillId="3" borderId="6" xfId="0" applyNumberFormat="1" applyFont="1" applyFill="1" applyBorder="1" applyAlignment="1">
      <alignment horizontal="center" vertical="center"/>
    </xf>
    <xf numFmtId="0" fontId="5" fillId="4" borderId="5" xfId="0" applyFont="1" applyFill="1" applyBorder="1" applyAlignment="1">
      <alignment horizontal="justify" wrapText="1"/>
    </xf>
    <xf numFmtId="0" fontId="5" fillId="3" borderId="12" xfId="0" applyFont="1" applyFill="1" applyBorder="1" applyAlignment="1">
      <alignment horizontal="justify" wrapText="1"/>
    </xf>
    <xf numFmtId="9" fontId="5" fillId="3" borderId="9" xfId="0" applyNumberFormat="1" applyFont="1" applyFill="1" applyBorder="1" applyAlignment="1">
      <alignment horizontal="center" vertical="center"/>
    </xf>
    <xf numFmtId="0" fontId="2" fillId="0" borderId="0" xfId="0" applyFont="1" applyFill="1" applyAlignment="1">
      <alignment vertical="top"/>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6" fillId="2" borderId="1" xfId="0" applyFont="1" applyFill="1" applyBorder="1" applyAlignment="1">
      <alignment horizontal="center" vertical="top"/>
    </xf>
    <xf numFmtId="0" fontId="6" fillId="2" borderId="10" xfId="0" applyFont="1" applyFill="1" applyBorder="1" applyAlignment="1">
      <alignment horizontal="center" vertical="top"/>
    </xf>
    <xf numFmtId="0" fontId="6" fillId="2" borderId="2" xfId="0" applyFont="1" applyFill="1" applyBorder="1" applyAlignment="1">
      <alignment horizontal="center" vertical="top"/>
    </xf>
    <xf numFmtId="0" fontId="7" fillId="3" borderId="3" xfId="0" applyFont="1" applyFill="1" applyBorder="1" applyAlignment="1">
      <alignment horizontal="center" vertical="top"/>
    </xf>
    <xf numFmtId="0" fontId="7" fillId="3" borderId="11" xfId="0" applyFont="1" applyFill="1" applyBorder="1" applyAlignment="1">
      <alignment horizontal="left" vertical="top"/>
    </xf>
    <xf numFmtId="0" fontId="7" fillId="3" borderId="11" xfId="0" applyFont="1" applyFill="1" applyBorder="1" applyAlignment="1">
      <alignment horizontal="justify" vertical="top" wrapText="1"/>
    </xf>
    <xf numFmtId="0" fontId="7" fillId="3" borderId="4" xfId="0" applyFont="1" applyFill="1" applyBorder="1" applyAlignment="1">
      <alignment horizontal="left" vertical="top"/>
    </xf>
    <xf numFmtId="0" fontId="7" fillId="4" borderId="5" xfId="0" applyFont="1" applyFill="1" applyBorder="1" applyAlignment="1">
      <alignment horizontal="center" vertical="top"/>
    </xf>
    <xf numFmtId="0" fontId="7" fillId="4" borderId="7" xfId="0" applyFont="1" applyFill="1" applyBorder="1" applyAlignment="1">
      <alignment horizontal="left" vertical="top"/>
    </xf>
    <xf numFmtId="0" fontId="7" fillId="4" borderId="7" xfId="0" applyFont="1" applyFill="1" applyBorder="1" applyAlignment="1">
      <alignment horizontal="justify" vertical="top" wrapText="1"/>
    </xf>
    <xf numFmtId="0" fontId="7" fillId="4" borderId="6" xfId="0" applyFont="1" applyFill="1" applyBorder="1" applyAlignment="1">
      <alignment horizontal="left" vertical="top"/>
    </xf>
    <xf numFmtId="0" fontId="7" fillId="3" borderId="5" xfId="0" applyFont="1" applyFill="1" applyBorder="1" applyAlignment="1">
      <alignment horizontal="center" vertical="center" wrapText="1"/>
    </xf>
    <xf numFmtId="0" fontId="7" fillId="3" borderId="7" xfId="0" applyFont="1" applyFill="1" applyBorder="1" applyAlignment="1">
      <alignment horizontal="justify" vertical="top"/>
    </xf>
    <xf numFmtId="0" fontId="7" fillId="3" borderId="7" xfId="0" applyFont="1" applyFill="1" applyBorder="1" applyAlignment="1">
      <alignment horizontal="left" vertical="top"/>
    </xf>
    <xf numFmtId="0" fontId="7" fillId="3" borderId="6" xfId="0" applyFont="1" applyFill="1" applyBorder="1" applyAlignment="1">
      <alignment horizontal="left" vertical="top"/>
    </xf>
    <xf numFmtId="0" fontId="7" fillId="4" borderId="7" xfId="0" applyFont="1" applyFill="1" applyBorder="1" applyAlignment="1">
      <alignment horizontal="justify" vertical="top"/>
    </xf>
    <xf numFmtId="0" fontId="7" fillId="4" borderId="7" xfId="0" applyFont="1" applyFill="1" applyBorder="1" applyAlignment="1">
      <alignment horizontal="justify" vertical="center"/>
    </xf>
    <xf numFmtId="0" fontId="7" fillId="3" borderId="5" xfId="0" applyFont="1" applyFill="1" applyBorder="1" applyAlignment="1">
      <alignment horizontal="center" vertical="center"/>
    </xf>
    <xf numFmtId="0" fontId="7" fillId="3" borderId="7" xfId="0" applyFont="1" applyFill="1" applyBorder="1" applyAlignment="1">
      <alignment horizontal="justify" vertical="center"/>
    </xf>
    <xf numFmtId="0" fontId="7" fillId="3" borderId="7" xfId="0" applyFont="1" applyFill="1" applyBorder="1" applyAlignment="1">
      <alignment horizontal="left" vertical="center" wrapText="1"/>
    </xf>
    <xf numFmtId="0" fontId="7" fillId="3" borderId="6" xfId="0" applyFont="1" applyFill="1" applyBorder="1" applyAlignment="1">
      <alignment horizontal="justify" vertical="center" wrapText="1"/>
    </xf>
    <xf numFmtId="0" fontId="7" fillId="4" borderId="7" xfId="0" applyFont="1" applyFill="1" applyBorder="1" applyAlignment="1">
      <alignment horizontal="left" vertical="center" wrapText="1"/>
    </xf>
    <xf numFmtId="0" fontId="7" fillId="3" borderId="7" xfId="0" applyFont="1" applyFill="1" applyBorder="1" applyAlignment="1">
      <alignment horizontal="justify" vertical="center" wrapText="1"/>
    </xf>
    <xf numFmtId="0" fontId="7" fillId="4" borderId="7" xfId="0" applyFont="1" applyFill="1" applyBorder="1" applyAlignment="1">
      <alignment horizontal="justify" vertical="center" wrapText="1"/>
    </xf>
    <xf numFmtId="0" fontId="7" fillId="4" borderId="8" xfId="0" applyFont="1" applyFill="1" applyBorder="1" applyAlignment="1">
      <alignment horizontal="left" vertical="center" wrapText="1"/>
    </xf>
    <xf numFmtId="0" fontId="7" fillId="4" borderId="8" xfId="0" applyFont="1" applyFill="1" applyBorder="1" applyAlignment="1">
      <alignment horizontal="justify" vertical="center" wrapText="1"/>
    </xf>
    <xf numFmtId="0" fontId="11" fillId="0" borderId="0" xfId="0" applyFont="1" applyAlignment="1">
      <alignment horizontal="center" vertical="center"/>
    </xf>
    <xf numFmtId="0" fontId="12" fillId="0" borderId="0" xfId="0" applyFont="1">
      <alignment vertical="center"/>
    </xf>
    <xf numFmtId="0" fontId="13" fillId="0" borderId="0" xfId="0" applyFont="1">
      <alignment vertical="center"/>
    </xf>
    <xf numFmtId="0" fontId="14" fillId="2" borderId="1"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7" fillId="3" borderId="11" xfId="0" applyFont="1" applyFill="1" applyBorder="1" applyAlignment="1">
      <alignment horizontal="left" vertical="center" wrapText="1"/>
    </xf>
    <xf numFmtId="0" fontId="7" fillId="3" borderId="11"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4" borderId="6"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12"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15" fillId="0" borderId="0" xfId="0" applyFont="1" applyAlignment="1">
      <alignment horizontal="justify" vertical="center"/>
    </xf>
    <xf numFmtId="0" fontId="10" fillId="0" borderId="0" xfId="0" applyFont="1" applyAlignment="1">
      <alignment horizontal="center" vertical="center"/>
    </xf>
    <xf numFmtId="0" fontId="10" fillId="0" borderId="0" xfId="0" applyFont="1">
      <alignment vertical="center"/>
    </xf>
    <xf numFmtId="0" fontId="16" fillId="2" borderId="13" xfId="0" applyFont="1" applyFill="1" applyBorder="1" applyAlignment="1">
      <alignment horizontal="left" vertical="center" wrapText="1"/>
    </xf>
    <xf numFmtId="0" fontId="16" fillId="2" borderId="17"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left" vertical="center" wrapText="1"/>
    </xf>
    <xf numFmtId="0" fontId="7" fillId="4" borderId="5"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16" fillId="2" borderId="1" xfId="0" applyFont="1" applyFill="1" applyBorder="1" applyAlignment="1">
      <alignment horizontal="left" vertical="center" wrapText="1"/>
    </xf>
    <xf numFmtId="0" fontId="7" fillId="3" borderId="20" xfId="0" applyFont="1" applyFill="1" applyBorder="1" applyAlignment="1">
      <alignment horizontal="left" vertical="center" wrapText="1" indent="1"/>
    </xf>
    <xf numFmtId="0" fontId="7" fillId="3" borderId="9" xfId="0" applyFont="1" applyFill="1" applyBorder="1" applyAlignment="1">
      <alignment horizontal="left" vertical="center" wrapText="1"/>
    </xf>
    <xf numFmtId="0" fontId="0" fillId="0" borderId="0" xfId="0" applyFont="1" applyBorder="1">
      <alignment vertical="center"/>
    </xf>
    <xf numFmtId="0" fontId="17" fillId="0" borderId="0" xfId="0" applyFont="1" applyBorder="1">
      <alignment vertical="center"/>
    </xf>
    <xf numFmtId="0" fontId="17"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lignment vertical="center"/>
    </xf>
    <xf numFmtId="0" fontId="10" fillId="0" borderId="0" xfId="0" applyFont="1" applyBorder="1" applyAlignment="1">
      <alignment horizontal="center" vertical="center" wrapText="1"/>
    </xf>
    <xf numFmtId="0" fontId="14" fillId="2" borderId="1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5" fillId="3" borderId="3" xfId="0" applyFont="1" applyFill="1" applyBorder="1" applyAlignment="1">
      <alignment vertical="center" wrapText="1"/>
    </xf>
    <xf numFmtId="0" fontId="5" fillId="3" borderId="11" xfId="0" applyFont="1" applyFill="1" applyBorder="1" applyAlignment="1">
      <alignment horizontal="center" vertical="center"/>
    </xf>
    <xf numFmtId="0" fontId="5" fillId="4" borderId="5" xfId="0" applyFont="1" applyFill="1" applyBorder="1" applyAlignment="1">
      <alignment horizontal="left" vertical="center" wrapText="1" indent="1"/>
    </xf>
    <xf numFmtId="0" fontId="5" fillId="4" borderId="7" xfId="0" applyFont="1" applyFill="1" applyBorder="1" applyAlignment="1">
      <alignment horizontal="center" vertical="center"/>
    </xf>
    <xf numFmtId="0" fontId="5" fillId="4" borderId="6" xfId="0" applyFont="1" applyFill="1" applyBorder="1" applyAlignment="1">
      <alignment horizontal="center" vertical="center"/>
    </xf>
    <xf numFmtId="0" fontId="5" fillId="3" borderId="5" xfId="0" applyFont="1" applyFill="1" applyBorder="1" applyAlignment="1">
      <alignment horizontal="left" vertical="center" wrapText="1" indent="2"/>
    </xf>
    <xf numFmtId="0" fontId="5" fillId="3" borderId="6" xfId="0" applyFont="1" applyFill="1" applyBorder="1" applyAlignment="1">
      <alignment horizontal="center" vertical="center"/>
    </xf>
    <xf numFmtId="0" fontId="5" fillId="4" borderId="5" xfId="0" applyFont="1" applyFill="1" applyBorder="1" applyAlignment="1">
      <alignment horizontal="left" vertical="center" wrapText="1" indent="2"/>
    </xf>
    <xf numFmtId="0" fontId="5" fillId="3" borderId="5" xfId="0" applyFont="1" applyFill="1" applyBorder="1" applyAlignment="1">
      <alignment horizontal="left" vertical="center" wrapText="1" indent="1"/>
    </xf>
    <xf numFmtId="9" fontId="5" fillId="3" borderId="7" xfId="0" applyNumberFormat="1" applyFont="1" applyFill="1" applyBorder="1" applyAlignment="1">
      <alignment horizontal="center" vertical="center" wrapText="1"/>
    </xf>
    <xf numFmtId="0" fontId="5" fillId="3" borderId="7" xfId="0" applyFont="1" applyFill="1" applyBorder="1" applyAlignment="1">
      <alignment horizontal="center" vertical="center"/>
    </xf>
    <xf numFmtId="9" fontId="5" fillId="4" borderId="7" xfId="0" applyNumberFormat="1" applyFont="1" applyFill="1" applyBorder="1" applyAlignment="1">
      <alignment horizontal="center" vertical="center" wrapText="1"/>
    </xf>
    <xf numFmtId="0" fontId="5" fillId="3" borderId="5" xfId="0" applyFont="1" applyFill="1" applyBorder="1" applyAlignment="1">
      <alignment vertical="center" wrapText="1"/>
    </xf>
    <xf numFmtId="0" fontId="5" fillId="4" borderId="5" xfId="0" applyFont="1" applyFill="1" applyBorder="1" applyAlignment="1">
      <alignment vertical="center" wrapText="1"/>
    </xf>
    <xf numFmtId="9" fontId="5" fillId="3" borderId="6" xfId="0" applyNumberFormat="1" applyFont="1" applyFill="1" applyBorder="1" applyAlignment="1">
      <alignment horizontal="center" vertical="center" wrapText="1"/>
    </xf>
    <xf numFmtId="9" fontId="5" fillId="4" borderId="6" xfId="0" applyNumberFormat="1" applyFont="1" applyFill="1" applyBorder="1" applyAlignment="1">
      <alignment horizontal="center" vertical="center" wrapText="1"/>
    </xf>
    <xf numFmtId="0" fontId="5" fillId="3" borderId="5" xfId="0" applyFont="1" applyFill="1" applyBorder="1" applyAlignment="1">
      <alignment horizontal="justify" vertical="center" wrapText="1"/>
    </xf>
    <xf numFmtId="0" fontId="5" fillId="4" borderId="5" xfId="0" applyFont="1" applyFill="1" applyBorder="1" applyAlignment="1">
      <alignment horizontal="justify" vertical="center" wrapText="1"/>
    </xf>
    <xf numFmtId="9" fontId="5" fillId="4" borderId="7" xfId="0" applyNumberFormat="1" applyFont="1" applyFill="1" applyBorder="1" applyAlignment="1">
      <alignment horizontal="center" wrapText="1"/>
    </xf>
    <xf numFmtId="9" fontId="5" fillId="3" borderId="7" xfId="0" applyNumberFormat="1" applyFont="1" applyFill="1" applyBorder="1" applyAlignment="1">
      <alignment horizontal="center" wrapText="1"/>
    </xf>
    <xf numFmtId="0" fontId="5" fillId="3" borderId="12" xfId="0" applyFont="1" applyFill="1" applyBorder="1" applyAlignment="1">
      <alignment horizontal="justify" vertical="center" wrapText="1"/>
    </xf>
    <xf numFmtId="9" fontId="5" fillId="3" borderId="8" xfId="0" applyNumberFormat="1" applyFont="1" applyFill="1" applyBorder="1" applyAlignment="1">
      <alignment horizontal="center" wrapText="1"/>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18" fillId="0" borderId="0" xfId="0" applyFont="1" applyFill="1" applyAlignment="1">
      <alignment horizontal="lef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10" fillId="0" borderId="21"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11" xfId="0" applyFont="1" applyFill="1" applyBorder="1" applyAlignment="1">
      <alignment horizontal="left" vertical="center"/>
    </xf>
    <xf numFmtId="9" fontId="5" fillId="3" borderId="4" xfId="0" applyNumberFormat="1" applyFont="1" applyFill="1" applyBorder="1" applyAlignment="1">
      <alignment horizontal="center" vertical="center"/>
    </xf>
    <xf numFmtId="0" fontId="5" fillId="4" borderId="7" xfId="0" applyFont="1" applyFill="1" applyBorder="1" applyAlignment="1">
      <alignment horizontal="left" vertical="center"/>
    </xf>
    <xf numFmtId="0" fontId="5" fillId="3" borderId="7" xfId="0" applyFont="1" applyFill="1" applyBorder="1" applyAlignment="1">
      <alignment horizontal="left" vertical="center"/>
    </xf>
    <xf numFmtId="0" fontId="5" fillId="4" borderId="5" xfId="0" applyFont="1" applyFill="1" applyBorder="1" applyAlignment="1">
      <alignment horizontal="center" vertical="center"/>
    </xf>
    <xf numFmtId="0" fontId="11" fillId="0" borderId="0" xfId="0" applyFont="1" applyAlignment="1">
      <alignment horizontal="center" vertical="center" wrapText="1"/>
    </xf>
    <xf numFmtId="0" fontId="19" fillId="0" borderId="0" xfId="0" applyFont="1" applyFill="1" applyAlignment="1">
      <alignment vertical="center" wrapText="1"/>
    </xf>
    <xf numFmtId="0" fontId="11" fillId="0" borderId="0" xfId="0" applyFont="1">
      <alignment vertical="center"/>
    </xf>
    <xf numFmtId="0" fontId="20" fillId="0" borderId="0" xfId="0" applyFont="1" applyAlignment="1" applyProtection="1">
      <alignment horizontal="center" vertical="center"/>
      <protection locked="0"/>
    </xf>
    <xf numFmtId="0" fontId="21" fillId="5" borderId="1" xfId="0" applyFont="1" applyFill="1" applyBorder="1" applyAlignment="1" applyProtection="1">
      <alignment horizontal="left" vertical="center" wrapText="1" indent="2"/>
      <protection locked="0"/>
    </xf>
    <xf numFmtId="0" fontId="21" fillId="5" borderId="10" xfId="0" applyFont="1" applyFill="1" applyBorder="1" applyAlignment="1" applyProtection="1">
      <alignment horizontal="center" vertical="center" wrapText="1"/>
      <protection locked="0"/>
    </xf>
    <xf numFmtId="0" fontId="22" fillId="6" borderId="3" xfId="0" applyFont="1" applyFill="1" applyBorder="1" applyAlignment="1">
      <alignment vertical="center" wrapText="1"/>
    </xf>
    <xf numFmtId="177" fontId="22" fillId="6" borderId="11" xfId="0" applyNumberFormat="1" applyFont="1" applyFill="1" applyBorder="1" applyAlignment="1">
      <alignment vertical="center" wrapText="1"/>
    </xf>
    <xf numFmtId="177" fontId="22" fillId="6" borderId="11" xfId="0" applyNumberFormat="1" applyFont="1" applyFill="1" applyBorder="1" applyAlignment="1">
      <alignment horizontal="center" vertical="center" wrapText="1"/>
    </xf>
    <xf numFmtId="0" fontId="22" fillId="7" borderId="5" xfId="0" applyFont="1" applyFill="1" applyBorder="1" applyAlignment="1" applyProtection="1">
      <alignment vertical="center" wrapText="1"/>
      <protection locked="0"/>
    </xf>
    <xf numFmtId="177" fontId="22" fillId="7" borderId="7" xfId="0" applyNumberFormat="1" applyFont="1" applyFill="1" applyBorder="1" applyAlignment="1" applyProtection="1">
      <alignment vertical="center" wrapText="1"/>
      <protection locked="0"/>
    </xf>
    <xf numFmtId="177" fontId="22" fillId="7" borderId="7" xfId="0" applyNumberFormat="1" applyFont="1" applyFill="1" applyBorder="1" applyAlignment="1" applyProtection="1">
      <alignment horizontal="center" vertical="center" wrapText="1"/>
      <protection locked="0"/>
    </xf>
    <xf numFmtId="0" fontId="22" fillId="8" borderId="5" xfId="0" applyFont="1" applyFill="1" applyBorder="1" applyAlignment="1">
      <alignment vertical="center" wrapText="1"/>
    </xf>
    <xf numFmtId="177" fontId="22" fillId="8" borderId="7" xfId="0" applyNumberFormat="1" applyFont="1" applyFill="1" applyBorder="1" applyAlignment="1">
      <alignment vertical="center" wrapText="1"/>
    </xf>
    <xf numFmtId="177" fontId="22" fillId="8" borderId="7" xfId="0" applyNumberFormat="1" applyFont="1" applyFill="1" applyBorder="1" applyAlignment="1">
      <alignment horizontal="center" vertical="center" wrapText="1"/>
    </xf>
    <xf numFmtId="0" fontId="22" fillId="7" borderId="5" xfId="0" applyFont="1" applyFill="1" applyBorder="1" applyAlignment="1">
      <alignment vertical="center" wrapText="1"/>
    </xf>
    <xf numFmtId="177" fontId="22" fillId="7" borderId="7" xfId="0" applyNumberFormat="1" applyFont="1" applyFill="1" applyBorder="1" applyAlignment="1">
      <alignment horizontal="center" vertical="center" wrapText="1"/>
    </xf>
    <xf numFmtId="177" fontId="22" fillId="7" borderId="7" xfId="0" applyNumberFormat="1" applyFont="1" applyFill="1" applyBorder="1" applyAlignment="1">
      <alignment vertical="center" wrapText="1"/>
    </xf>
    <xf numFmtId="0" fontId="22" fillId="7" borderId="7" xfId="0" applyFont="1" applyFill="1" applyBorder="1" applyAlignment="1">
      <alignment horizontal="center" vertical="center" wrapText="1"/>
    </xf>
    <xf numFmtId="0" fontId="21" fillId="5" borderId="2" xfId="0" applyFont="1" applyFill="1" applyBorder="1" applyAlignment="1" applyProtection="1">
      <alignment horizontal="center" vertical="center" wrapText="1"/>
      <protection locked="0"/>
    </xf>
    <xf numFmtId="9" fontId="22" fillId="6" borderId="11" xfId="0" applyNumberFormat="1" applyFont="1" applyFill="1" applyBorder="1" applyAlignment="1">
      <alignment horizontal="center" vertical="center" wrapText="1"/>
    </xf>
    <xf numFmtId="176" fontId="22" fillId="6" borderId="11" xfId="0" applyNumberFormat="1" applyFont="1" applyFill="1" applyBorder="1" applyAlignment="1">
      <alignment horizontal="right" vertical="center" wrapText="1"/>
    </xf>
    <xf numFmtId="176" fontId="22" fillId="6" borderId="11" xfId="0" applyNumberFormat="1" applyFont="1" applyFill="1" applyBorder="1" applyAlignment="1">
      <alignment horizontal="center" vertical="center" wrapText="1"/>
    </xf>
    <xf numFmtId="43" fontId="22" fillId="6" borderId="4" xfId="0" applyNumberFormat="1" applyFont="1" applyFill="1" applyBorder="1" applyAlignment="1">
      <alignment horizontal="right" vertical="center" wrapText="1"/>
    </xf>
    <xf numFmtId="177" fontId="22" fillId="7" borderId="7" xfId="0" applyNumberFormat="1" applyFont="1" applyFill="1" applyBorder="1" applyAlignment="1" applyProtection="1">
      <alignment horizontal="right" vertical="center" wrapText="1"/>
      <protection locked="0"/>
    </xf>
    <xf numFmtId="9" fontId="22" fillId="7" borderId="7" xfId="0" applyNumberFormat="1" applyFont="1" applyFill="1" applyBorder="1" applyAlignment="1" applyProtection="1">
      <alignment horizontal="center" vertical="center" wrapText="1"/>
      <protection locked="0"/>
    </xf>
    <xf numFmtId="9" fontId="22" fillId="7" borderId="7" xfId="0" applyNumberFormat="1" applyFont="1" applyFill="1" applyBorder="1" applyAlignment="1" applyProtection="1">
      <alignment horizontal="center" vertical="center" wrapText="1"/>
      <protection locked="0"/>
    </xf>
    <xf numFmtId="43" fontId="22" fillId="7" borderId="6" xfId="0" applyNumberFormat="1" applyFont="1" applyFill="1" applyBorder="1" applyAlignment="1" applyProtection="1">
      <alignment horizontal="right" vertical="center" wrapText="1"/>
      <protection locked="0"/>
    </xf>
    <xf numFmtId="177" fontId="22" fillId="8" borderId="7" xfId="0" applyNumberFormat="1" applyFont="1" applyFill="1" applyBorder="1" applyAlignment="1">
      <alignment horizontal="right" vertical="center" wrapText="1"/>
    </xf>
    <xf numFmtId="9" fontId="22" fillId="8" borderId="7" xfId="0" applyNumberFormat="1" applyFont="1" applyFill="1" applyBorder="1" applyAlignment="1">
      <alignment horizontal="center" vertical="center" wrapText="1"/>
    </xf>
    <xf numFmtId="43" fontId="22" fillId="8" borderId="6" xfId="0" applyNumberFormat="1" applyFont="1" applyFill="1" applyBorder="1" applyAlignment="1">
      <alignment horizontal="right" vertical="center" wrapText="1"/>
    </xf>
    <xf numFmtId="177" fontId="22" fillId="7" borderId="7" xfId="0" applyNumberFormat="1" applyFont="1" applyFill="1" applyBorder="1" applyAlignment="1">
      <alignment horizontal="right" vertical="center" wrapText="1"/>
    </xf>
    <xf numFmtId="0" fontId="22" fillId="7" borderId="7" xfId="0" applyNumberFormat="1" applyFont="1" applyFill="1" applyBorder="1" applyAlignment="1">
      <alignment horizontal="center" vertical="center" wrapText="1"/>
    </xf>
    <xf numFmtId="43" fontId="22" fillId="7" borderId="6" xfId="0" applyNumberFormat="1" applyFont="1" applyFill="1" applyBorder="1" applyAlignment="1">
      <alignment horizontal="right" vertical="center" wrapText="1"/>
    </xf>
    <xf numFmtId="0" fontId="22" fillId="8" borderId="7" xfId="0" applyNumberFormat="1" applyFont="1" applyFill="1" applyBorder="1" applyAlignment="1">
      <alignment horizontal="center" vertical="center" wrapText="1"/>
    </xf>
    <xf numFmtId="9" fontId="22" fillId="7" borderId="7" xfId="0" applyNumberFormat="1" applyFont="1" applyFill="1" applyBorder="1" applyAlignment="1">
      <alignment horizontal="center" vertical="center" wrapText="1"/>
    </xf>
    <xf numFmtId="0" fontId="9" fillId="0" borderId="0" xfId="0" applyFont="1">
      <alignment vertical="center"/>
    </xf>
    <xf numFmtId="0" fontId="0" fillId="9" borderId="0" xfId="0" applyFill="1">
      <alignment vertical="center"/>
    </xf>
    <xf numFmtId="0" fontId="23" fillId="9" borderId="22" xfId="20" applyFont="1" applyFill="1" applyBorder="1" applyAlignment="1">
      <alignment horizontal="center" vertical="center"/>
    </xf>
    <xf numFmtId="0" fontId="9" fillId="9" borderId="0" xfId="0" applyFont="1" applyFill="1" applyAlignment="1">
      <alignment horizontal="center" vertical="center"/>
    </xf>
    <xf numFmtId="0" fontId="9" fillId="9" borderId="0" xfId="0" applyFont="1" applyFill="1">
      <alignment vertical="center"/>
    </xf>
    <xf numFmtId="0" fontId="24" fillId="10" borderId="23" xfId="43" applyFont="1" applyFill="1" applyBorder="1" applyAlignment="1">
      <alignment horizontal="center" vertical="center"/>
    </xf>
    <xf numFmtId="0" fontId="24" fillId="10" borderId="23" xfId="43"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ont>
        <sz val="11"/>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1" Type="http://schemas.openxmlformats.org/officeDocument/2006/relationships/hyperlink" Target="https://baike.sogou.com/lemma/ShowInnerLink.htm?lemmaId=392941&amp;ss_c=ssc.citiao.link"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hyperlink" Target="http://www.chinaacc.com/wangxiao/zixu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6"/>
  <sheetViews>
    <sheetView showGridLines="0" tabSelected="1" workbookViewId="0">
      <selection activeCell="N15" sqref="N15"/>
    </sheetView>
  </sheetViews>
  <sheetFormatPr defaultColWidth="9" defaultRowHeight="13.5" outlineLevelCol="6"/>
  <cols>
    <col min="2" max="2" width="16.625" customWidth="1"/>
    <col min="3" max="3" width="12.625" customWidth="1"/>
    <col min="4" max="4" width="16.625" customWidth="1"/>
    <col min="5" max="5" width="12.625" customWidth="1"/>
    <col min="6" max="6" width="16.625" customWidth="1"/>
    <col min="7" max="7" width="14.75" customWidth="1"/>
  </cols>
  <sheetData>
    <row r="1" ht="74" customHeight="1" spans="1:7">
      <c r="A1" s="215"/>
      <c r="B1" s="216" t="s">
        <v>0</v>
      </c>
      <c r="C1" s="216"/>
      <c r="D1" s="216"/>
      <c r="E1" s="216"/>
      <c r="F1" s="216"/>
      <c r="G1" s="215"/>
    </row>
    <row r="2" s="214" customFormat="1" ht="35" customHeight="1" spans="1:7">
      <c r="A2" s="217"/>
      <c r="B2" s="217"/>
      <c r="C2" s="217"/>
      <c r="D2" s="217"/>
      <c r="E2" s="217"/>
      <c r="F2" s="217"/>
      <c r="G2" s="218"/>
    </row>
    <row r="3" s="214" customFormat="1" ht="50" customHeight="1" spans="1:7">
      <c r="A3" s="217"/>
      <c r="B3" s="219" t="s">
        <v>1</v>
      </c>
      <c r="C3" s="217"/>
      <c r="D3" s="220" t="s">
        <v>2</v>
      </c>
      <c r="E3" s="217"/>
      <c r="F3" s="220" t="s">
        <v>3</v>
      </c>
      <c r="G3" s="218"/>
    </row>
    <row r="4" s="214" customFormat="1" ht="35" customHeight="1" spans="1:7">
      <c r="A4" s="217"/>
      <c r="B4" s="217"/>
      <c r="C4" s="217"/>
      <c r="D4" s="217"/>
      <c r="E4" s="217"/>
      <c r="F4" s="217"/>
      <c r="G4" s="218"/>
    </row>
    <row r="5" s="214" customFormat="1" ht="54" customHeight="1" spans="1:7">
      <c r="A5" s="217"/>
      <c r="B5" s="219" t="s">
        <v>4</v>
      </c>
      <c r="C5" s="217"/>
      <c r="D5" s="220" t="s">
        <v>5</v>
      </c>
      <c r="E5" s="217"/>
      <c r="F5" s="220" t="s">
        <v>6</v>
      </c>
      <c r="G5" s="218"/>
    </row>
    <row r="6" s="214" customFormat="1" ht="35" customHeight="1" spans="1:7">
      <c r="A6" s="217"/>
      <c r="B6" s="217"/>
      <c r="C6" s="217"/>
      <c r="D6" s="217"/>
      <c r="E6" s="217"/>
      <c r="F6" s="217"/>
      <c r="G6" s="218"/>
    </row>
    <row r="7" s="214" customFormat="1" ht="48" customHeight="1" spans="1:7">
      <c r="A7" s="217"/>
      <c r="B7" s="220" t="s">
        <v>7</v>
      </c>
      <c r="C7" s="217"/>
      <c r="D7" s="220" t="s">
        <v>8</v>
      </c>
      <c r="E7" s="217"/>
      <c r="F7" s="220" t="s">
        <v>9</v>
      </c>
      <c r="G7" s="218"/>
    </row>
    <row r="8" s="214" customFormat="1" ht="35" customHeight="1" spans="1:7">
      <c r="A8" s="217"/>
      <c r="B8" s="217"/>
      <c r="C8" s="217"/>
      <c r="D8" s="217"/>
      <c r="E8" s="217"/>
      <c r="F8" s="217"/>
      <c r="G8" s="218"/>
    </row>
    <row r="9" s="214" customFormat="1" ht="53" customHeight="1" spans="1:7">
      <c r="A9" s="217"/>
      <c r="B9" s="220" t="s">
        <v>10</v>
      </c>
      <c r="C9" s="217"/>
      <c r="D9" s="220" t="s">
        <v>11</v>
      </c>
      <c r="E9" s="217"/>
      <c r="F9" s="220" t="s">
        <v>12</v>
      </c>
      <c r="G9" s="218"/>
    </row>
    <row r="10" s="214" customFormat="1" ht="35" customHeight="1" spans="1:7">
      <c r="A10" s="217"/>
      <c r="B10" s="217"/>
      <c r="C10" s="217"/>
      <c r="D10" s="217"/>
      <c r="E10" s="217"/>
      <c r="F10" s="217"/>
      <c r="G10" s="218"/>
    </row>
    <row r="11" ht="35" customHeight="1" spans="1:7">
      <c r="A11" s="215"/>
      <c r="B11" s="220" t="s">
        <v>13</v>
      </c>
      <c r="C11" s="215"/>
      <c r="D11" s="220" t="s">
        <v>14</v>
      </c>
      <c r="E11" s="215"/>
      <c r="F11" s="220" t="s">
        <v>15</v>
      </c>
      <c r="G11" s="215"/>
    </row>
    <row r="12" s="214" customFormat="1" ht="35" customHeight="1" spans="1:7">
      <c r="A12" s="217"/>
      <c r="B12" s="217"/>
      <c r="C12" s="217"/>
      <c r="D12" s="217"/>
      <c r="E12" s="217"/>
      <c r="F12" s="217"/>
      <c r="G12" s="218"/>
    </row>
    <row r="13" ht="35" customHeight="1" spans="1:7">
      <c r="A13" s="215"/>
      <c r="B13" s="220" t="s">
        <v>16</v>
      </c>
      <c r="C13" s="215"/>
      <c r="D13" s="220" t="s">
        <v>17</v>
      </c>
      <c r="E13" s="215"/>
      <c r="F13" s="220" t="s">
        <v>18</v>
      </c>
      <c r="G13" s="215"/>
    </row>
    <row r="14" ht="35" customHeight="1" spans="1:7">
      <c r="A14" s="215"/>
      <c r="B14" s="215"/>
      <c r="C14" s="215"/>
      <c r="D14" s="215"/>
      <c r="E14" s="215"/>
      <c r="F14" s="215"/>
      <c r="G14" s="215"/>
    </row>
    <row r="15" ht="35" customHeight="1"/>
    <row r="16" ht="35" customHeight="1"/>
  </sheetData>
  <mergeCells count="1">
    <mergeCell ref="B1:F1"/>
  </mergeCells>
  <conditionalFormatting sqref="F13 B7 D5 D7 F5 D11 B11 F7 D9 F3 B9 F9 B13 D3 B5 B3 F11 D13">
    <cfRule type="duplicateValues" dxfId="0" priority="1"/>
  </conditionalFormatting>
  <printOptions horizontalCentered="1"/>
  <pageMargins left="0.751388888888889" right="0.751388888888889" top="1" bottom="1" header="0.5" footer="0.5"/>
  <pageSetup paperSize="9" orientation="landscape" horizontalDpi="600"/>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6"/>
  <sheetViews>
    <sheetView workbookViewId="0">
      <selection activeCell="A1" sqref="A1:D1"/>
    </sheetView>
  </sheetViews>
  <sheetFormatPr defaultColWidth="9" defaultRowHeight="16.5" outlineLevelCol="3"/>
  <cols>
    <col min="1" max="1" width="23.25" style="2" customWidth="1"/>
    <col min="2" max="2" width="38.25" style="2" customWidth="1"/>
    <col min="3" max="3" width="16.125" style="2" customWidth="1"/>
    <col min="4" max="4" width="26.375" style="2" customWidth="1"/>
    <col min="5" max="16384" width="9" style="2"/>
  </cols>
  <sheetData>
    <row r="1" ht="33.75" spans="1:4">
      <c r="A1" s="4" t="s">
        <v>353</v>
      </c>
      <c r="B1" s="4"/>
      <c r="C1" s="4"/>
      <c r="D1" s="4"/>
    </row>
    <row r="2" s="3" customFormat="1" ht="35.25" customHeight="1" spans="1:4">
      <c r="A2" s="17" t="s">
        <v>354</v>
      </c>
      <c r="B2" s="18" t="s">
        <v>141</v>
      </c>
      <c r="C2" s="18" t="s">
        <v>296</v>
      </c>
      <c r="D2" s="19" t="s">
        <v>355</v>
      </c>
    </row>
    <row r="3" ht="18" spans="1:4">
      <c r="A3" s="20" t="s">
        <v>356</v>
      </c>
      <c r="B3" s="21" t="s">
        <v>357</v>
      </c>
      <c r="C3" s="22" t="s">
        <v>358</v>
      </c>
      <c r="D3" s="23">
        <v>270</v>
      </c>
    </row>
    <row r="4" ht="18" spans="1:4">
      <c r="A4" s="20"/>
      <c r="B4" s="14" t="s">
        <v>359</v>
      </c>
      <c r="C4" s="22"/>
      <c r="D4" s="24">
        <v>390</v>
      </c>
    </row>
    <row r="5" ht="18" spans="1:4">
      <c r="A5" s="20"/>
      <c r="B5" s="12" t="s">
        <v>360</v>
      </c>
      <c r="C5" s="22"/>
      <c r="D5" s="25">
        <v>450</v>
      </c>
    </row>
    <row r="6" ht="18" spans="1:4">
      <c r="A6" s="20"/>
      <c r="B6" s="14" t="s">
        <v>361</v>
      </c>
      <c r="C6" s="22"/>
      <c r="D6" s="24">
        <v>900</v>
      </c>
    </row>
    <row r="7" ht="18" spans="1:4">
      <c r="A7" s="20"/>
      <c r="B7" s="12" t="s">
        <v>362</v>
      </c>
      <c r="C7" s="22"/>
      <c r="D7" s="25">
        <v>1800</v>
      </c>
    </row>
    <row r="8" ht="18" spans="1:4">
      <c r="A8" s="20"/>
      <c r="B8" s="14" t="s">
        <v>363</v>
      </c>
      <c r="C8" s="22"/>
      <c r="D8" s="24">
        <v>3000</v>
      </c>
    </row>
    <row r="9" ht="15" customHeight="1" spans="1:4">
      <c r="A9" s="20"/>
      <c r="B9" s="12" t="s">
        <v>364</v>
      </c>
      <c r="C9" s="22"/>
      <c r="D9" s="25">
        <v>4500</v>
      </c>
    </row>
    <row r="10" spans="1:4">
      <c r="A10" s="26" t="s">
        <v>365</v>
      </c>
      <c r="B10" s="14" t="s">
        <v>366</v>
      </c>
      <c r="C10" s="27" t="s">
        <v>358</v>
      </c>
      <c r="D10" s="24">
        <v>1140</v>
      </c>
    </row>
    <row r="11" spans="1:4">
      <c r="A11" s="26"/>
      <c r="B11" s="12" t="s">
        <v>367</v>
      </c>
      <c r="C11" s="27"/>
      <c r="D11" s="25">
        <v>960</v>
      </c>
    </row>
    <row r="12" spans="1:4">
      <c r="A12" s="26"/>
      <c r="B12" s="14" t="s">
        <v>368</v>
      </c>
      <c r="C12" s="27" t="s">
        <v>369</v>
      </c>
      <c r="D12" s="24">
        <v>96</v>
      </c>
    </row>
    <row r="13" ht="24" customHeight="1" spans="1:4">
      <c r="A13" s="28" t="s">
        <v>370</v>
      </c>
      <c r="B13" s="12"/>
      <c r="C13" s="29" t="s">
        <v>369</v>
      </c>
      <c r="D13" s="25" t="s">
        <v>371</v>
      </c>
    </row>
    <row r="14" spans="1:4">
      <c r="A14" s="26" t="s">
        <v>372</v>
      </c>
      <c r="B14" s="14" t="s">
        <v>373</v>
      </c>
      <c r="C14" s="27" t="s">
        <v>369</v>
      </c>
      <c r="D14" s="24">
        <v>96</v>
      </c>
    </row>
    <row r="15" spans="1:4">
      <c r="A15" s="26"/>
      <c r="B15" s="12" t="s">
        <v>374</v>
      </c>
      <c r="C15" s="27"/>
      <c r="D15" s="25">
        <v>96</v>
      </c>
    </row>
    <row r="16" spans="1:4">
      <c r="A16" s="30" t="s">
        <v>375</v>
      </c>
      <c r="B16" s="31"/>
      <c r="C16" s="31" t="s">
        <v>358</v>
      </c>
      <c r="D16" s="32">
        <v>120</v>
      </c>
    </row>
  </sheetData>
  <mergeCells count="7">
    <mergeCell ref="A1:D1"/>
    <mergeCell ref="A3:A9"/>
    <mergeCell ref="A10:A12"/>
    <mergeCell ref="A14:A15"/>
    <mergeCell ref="C3:C9"/>
    <mergeCell ref="C10:C11"/>
    <mergeCell ref="C14:C15"/>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
  <sheetViews>
    <sheetView workbookViewId="0">
      <selection activeCell="A1" sqref="A1:C1"/>
    </sheetView>
  </sheetViews>
  <sheetFormatPr defaultColWidth="9" defaultRowHeight="16.5" outlineLevelCol="2"/>
  <cols>
    <col min="1" max="1" width="28.5" style="3" customWidth="1"/>
    <col min="2" max="2" width="27.375" style="3" customWidth="1"/>
    <col min="3" max="3" width="37.875" style="3" customWidth="1"/>
    <col min="4" max="16384" width="9" style="3"/>
  </cols>
  <sheetData>
    <row r="1" ht="38" customHeight="1" spans="1:3">
      <c r="A1" s="4" t="s">
        <v>376</v>
      </c>
      <c r="B1" s="4"/>
      <c r="C1" s="4"/>
    </row>
    <row r="2" s="1" customFormat="1" ht="26.25" spans="1:3">
      <c r="A2" s="5" t="s">
        <v>377</v>
      </c>
      <c r="B2" s="5"/>
      <c r="C2" s="6" t="s">
        <v>378</v>
      </c>
    </row>
    <row r="3" s="2" customFormat="1" ht="17.25" spans="1:3">
      <c r="A3" s="7" t="s">
        <v>379</v>
      </c>
      <c r="B3" s="7"/>
      <c r="C3" s="8" t="s">
        <v>380</v>
      </c>
    </row>
    <row r="4" s="2" customFormat="1" spans="1:3">
      <c r="A4" s="9" t="s">
        <v>381</v>
      </c>
      <c r="B4" s="9"/>
      <c r="C4" s="10" t="s">
        <v>380</v>
      </c>
    </row>
    <row r="5" s="2" customFormat="1" spans="1:3">
      <c r="A5" s="11" t="s">
        <v>382</v>
      </c>
      <c r="B5" s="12" t="s">
        <v>383</v>
      </c>
      <c r="C5" s="13" t="s">
        <v>384</v>
      </c>
    </row>
    <row r="6" s="2" customFormat="1" spans="1:3">
      <c r="A6" s="11"/>
      <c r="B6" s="14" t="s">
        <v>385</v>
      </c>
      <c r="C6" s="10" t="s">
        <v>386</v>
      </c>
    </row>
    <row r="7" s="2" customFormat="1" spans="1:3">
      <c r="A7" s="11" t="s">
        <v>387</v>
      </c>
      <c r="B7" s="12" t="s">
        <v>388</v>
      </c>
      <c r="C7" s="13" t="s">
        <v>389</v>
      </c>
    </row>
    <row r="8" s="2" customFormat="1" spans="1:3">
      <c r="A8" s="11"/>
      <c r="B8" s="14" t="s">
        <v>390</v>
      </c>
      <c r="C8" s="10" t="s">
        <v>391</v>
      </c>
    </row>
    <row r="9" s="2" customFormat="1" spans="1:3">
      <c r="A9" s="11" t="s">
        <v>392</v>
      </c>
      <c r="B9" s="11"/>
      <c r="C9" s="13" t="s">
        <v>393</v>
      </c>
    </row>
    <row r="10" s="2" customFormat="1" spans="1:3">
      <c r="A10" s="9" t="s">
        <v>394</v>
      </c>
      <c r="B10" s="14" t="s">
        <v>395</v>
      </c>
      <c r="C10" s="10" t="s">
        <v>396</v>
      </c>
    </row>
    <row r="11" s="2" customFormat="1" spans="1:3">
      <c r="A11" s="9"/>
      <c r="B11" s="12" t="s">
        <v>397</v>
      </c>
      <c r="C11" s="13" t="s">
        <v>398</v>
      </c>
    </row>
    <row r="12" s="2" customFormat="1" spans="1:3">
      <c r="A12" s="9" t="s">
        <v>399</v>
      </c>
      <c r="B12" s="14" t="s">
        <v>400</v>
      </c>
      <c r="C12" s="10" t="s">
        <v>401</v>
      </c>
    </row>
    <row r="13" s="2" customFormat="1" spans="1:3">
      <c r="A13" s="9"/>
      <c r="B13" s="15" t="s">
        <v>402</v>
      </c>
      <c r="C13" s="16" t="s">
        <v>403</v>
      </c>
    </row>
  </sheetData>
  <mergeCells count="9">
    <mergeCell ref="A1:C1"/>
    <mergeCell ref="A2:B2"/>
    <mergeCell ref="A3:B3"/>
    <mergeCell ref="A4:B4"/>
    <mergeCell ref="A9:B9"/>
    <mergeCell ref="A5:A6"/>
    <mergeCell ref="A7:A8"/>
    <mergeCell ref="A10:A11"/>
    <mergeCell ref="A12:A13"/>
  </mergeCells>
  <hyperlinks>
    <hyperlink ref="B10" r:id="rId1" display="稀土矿" tooltip="https://baike.sogou.com/lemma/ShowInnerLink.htm?lemmaId=392941&amp;ss_c=ssc.citiao.link"/>
  </hyperlink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N26"/>
  <sheetViews>
    <sheetView showZeros="0" workbookViewId="0">
      <selection activeCell="H9" sqref="H9"/>
    </sheetView>
  </sheetViews>
  <sheetFormatPr defaultColWidth="9" defaultRowHeight="16.5"/>
  <cols>
    <col min="1" max="1" width="22.625" style="180" customWidth="1"/>
    <col min="2" max="2" width="10.0916666666667" style="180" customWidth="1"/>
    <col min="3" max="3" width="9.54166666666667" style="180" customWidth="1"/>
    <col min="4" max="4" width="9.75" style="180" customWidth="1"/>
    <col min="5" max="5" width="9.25" style="180" customWidth="1"/>
    <col min="6" max="6" width="7.375" style="180" customWidth="1"/>
    <col min="7" max="7" width="7.5" style="180" customWidth="1"/>
    <col min="8" max="8" width="7.625" style="180" customWidth="1"/>
    <col min="9" max="9" width="8" style="93" customWidth="1"/>
    <col min="10" max="10" width="8.90833333333333" style="93" customWidth="1"/>
    <col min="11" max="11" width="6.375" style="93" hidden="1" customWidth="1"/>
    <col min="12" max="12" width="9.75" style="93" hidden="1" customWidth="1"/>
    <col min="13" max="13" width="9.5" style="93" hidden="1" customWidth="1"/>
    <col min="14" max="14" width="10.75" style="180" customWidth="1"/>
    <col min="15" max="16383" width="9" style="180" customWidth="1"/>
    <col min="16384" max="16384" width="9" style="180"/>
  </cols>
  <sheetData>
    <row r="1" ht="55" customHeight="1" spans="1:14">
      <c r="A1" s="181" t="s">
        <v>19</v>
      </c>
      <c r="B1" s="181"/>
      <c r="C1" s="181"/>
      <c r="D1" s="181"/>
      <c r="E1" s="181"/>
      <c r="F1" s="181"/>
      <c r="G1" s="181"/>
      <c r="H1" s="181"/>
      <c r="I1" s="181"/>
      <c r="J1" s="181"/>
      <c r="K1" s="181"/>
      <c r="L1" s="181"/>
      <c r="M1" s="181"/>
      <c r="N1" s="181"/>
    </row>
    <row r="2" s="178" customFormat="1" ht="75" customHeight="1" spans="1:14">
      <c r="A2" s="182" t="s">
        <v>20</v>
      </c>
      <c r="B2" s="183" t="s">
        <v>21</v>
      </c>
      <c r="C2" s="183" t="s">
        <v>22</v>
      </c>
      <c r="D2" s="183" t="s">
        <v>23</v>
      </c>
      <c r="E2" s="183" t="s">
        <v>24</v>
      </c>
      <c r="F2" s="183" t="s">
        <v>25</v>
      </c>
      <c r="G2" s="183" t="s">
        <v>26</v>
      </c>
      <c r="H2" s="183" t="s">
        <v>27</v>
      </c>
      <c r="I2" s="183" t="s">
        <v>28</v>
      </c>
      <c r="J2" s="183" t="s">
        <v>29</v>
      </c>
      <c r="K2" s="183" t="s">
        <v>30</v>
      </c>
      <c r="L2" s="183" t="s">
        <v>31</v>
      </c>
      <c r="M2" s="183" t="s">
        <v>32</v>
      </c>
      <c r="N2" s="197" t="s">
        <v>33</v>
      </c>
    </row>
    <row r="3" s="2" customFormat="1" ht="25" customHeight="1" spans="1:14">
      <c r="A3" s="184" t="s">
        <v>34</v>
      </c>
      <c r="B3" s="185">
        <v>10000</v>
      </c>
      <c r="C3" s="186"/>
      <c r="D3" s="186"/>
      <c r="E3" s="186"/>
      <c r="F3" s="186"/>
      <c r="G3" s="186"/>
      <c r="H3" s="186"/>
      <c r="I3" s="186"/>
      <c r="J3" s="198">
        <v>0.13</v>
      </c>
      <c r="K3" s="198"/>
      <c r="L3" s="199">
        <f>B3*J3</f>
        <v>1300</v>
      </c>
      <c r="M3" s="200">
        <v>1040</v>
      </c>
      <c r="N3" s="201">
        <f>L3-M3</f>
        <v>260</v>
      </c>
    </row>
    <row r="4" s="2" customFormat="1" ht="25" customHeight="1" spans="1:14">
      <c r="A4" s="187" t="s">
        <v>35</v>
      </c>
      <c r="B4" s="188">
        <v>10000</v>
      </c>
      <c r="C4" s="189"/>
      <c r="D4" s="189"/>
      <c r="E4" s="189"/>
      <c r="F4" s="189"/>
      <c r="G4" s="189"/>
      <c r="H4" s="189"/>
      <c r="I4" s="202"/>
      <c r="J4" s="203">
        <v>0.03</v>
      </c>
      <c r="K4" s="204"/>
      <c r="L4" s="189"/>
      <c r="M4" s="189"/>
      <c r="N4" s="205">
        <f>B4*J4</f>
        <v>300</v>
      </c>
    </row>
    <row r="5" s="179" customFormat="1" ht="25" customHeight="1" spans="1:14">
      <c r="A5" s="190" t="s">
        <v>36</v>
      </c>
      <c r="B5" s="191">
        <v>10000</v>
      </c>
      <c r="C5" s="192"/>
      <c r="D5" s="192"/>
      <c r="E5" s="192"/>
      <c r="F5" s="192"/>
      <c r="G5" s="192"/>
      <c r="H5" s="192"/>
      <c r="I5" s="206"/>
      <c r="J5" s="207">
        <v>0.3</v>
      </c>
      <c r="K5" s="207"/>
      <c r="L5" s="192"/>
      <c r="M5" s="192"/>
      <c r="N5" s="208">
        <f>B5*J5</f>
        <v>3000</v>
      </c>
    </row>
    <row r="6" s="179" customFormat="1" ht="25" customHeight="1" spans="1:14">
      <c r="A6" s="193" t="s">
        <v>37</v>
      </c>
      <c r="B6" s="194"/>
      <c r="C6" s="195">
        <v>100</v>
      </c>
      <c r="D6" s="194"/>
      <c r="E6" s="194"/>
      <c r="F6" s="194"/>
      <c r="G6" s="194"/>
      <c r="H6" s="194"/>
      <c r="I6" s="209"/>
      <c r="J6" s="210">
        <v>220</v>
      </c>
      <c r="K6" s="196"/>
      <c r="L6" s="194"/>
      <c r="M6" s="194"/>
      <c r="N6" s="211">
        <f>C6*J6</f>
        <v>22000</v>
      </c>
    </row>
    <row r="7" s="2" customFormat="1" ht="25" customHeight="1" spans="1:14">
      <c r="A7" s="190" t="s">
        <v>4</v>
      </c>
      <c r="B7" s="191">
        <v>100000</v>
      </c>
      <c r="C7" s="192"/>
      <c r="D7" s="192"/>
      <c r="E7" s="192"/>
      <c r="F7" s="191">
        <v>20000</v>
      </c>
      <c r="G7" s="192"/>
      <c r="H7" s="192"/>
      <c r="I7" s="206"/>
      <c r="J7" s="207">
        <v>0.25</v>
      </c>
      <c r="K7" s="207"/>
      <c r="L7" s="192"/>
      <c r="M7" s="192"/>
      <c r="N7" s="208">
        <f>(B7-F7)*J7</f>
        <v>20000</v>
      </c>
    </row>
    <row r="8" s="179" customFormat="1" ht="25" customHeight="1" spans="1:14">
      <c r="A8" s="190" t="s">
        <v>38</v>
      </c>
      <c r="B8" s="191">
        <v>20000</v>
      </c>
      <c r="C8" s="192"/>
      <c r="D8" s="192"/>
      <c r="E8" s="192"/>
      <c r="F8" s="191">
        <v>8329</v>
      </c>
      <c r="G8" s="192"/>
      <c r="H8" s="192"/>
      <c r="I8" s="191">
        <f>B8-F8-5000</f>
        <v>6671</v>
      </c>
      <c r="J8" s="212" t="str">
        <f>IF(I8&lt;=0,"0",IF(AND(I8&gt;0,I8&lt;=3000),"3%",IF(AND(I8&gt;3000,I8&lt;=12000),"10%",IF(AND(I8&gt;12000,I8&lt;=25000),"20%",IF(AND(I8&gt;25000,I8&lt;=35000),"25%",IF(AND(I8&gt;35000,I8&lt;=55000),"30%",IF(AND(I8&gt;55000,I8&lt;=80000),"35%","45%")))))))</f>
        <v>10%</v>
      </c>
      <c r="K8" s="207" t="str">
        <f>IF(J8="45%","15160",IF(J8="35%","7160",IF(J8="30%","4410",IF(J8="25%","2660",IF(J8="20%","1410",IF(J8="10%","210","0"))))))</f>
        <v>210</v>
      </c>
      <c r="L8" s="192"/>
      <c r="M8" s="192"/>
      <c r="N8" s="208">
        <f>I8*J8-K8</f>
        <v>457.1</v>
      </c>
    </row>
    <row r="9" s="179" customFormat="1" ht="25" customHeight="1" spans="1:14">
      <c r="A9" s="193" t="s">
        <v>39</v>
      </c>
      <c r="B9" s="194">
        <v>60000</v>
      </c>
      <c r="C9" s="195"/>
      <c r="D9" s="194"/>
      <c r="E9" s="194"/>
      <c r="F9" s="194">
        <v>40000</v>
      </c>
      <c r="G9" s="194"/>
      <c r="H9" s="194"/>
      <c r="I9" s="209">
        <f>B9-F9</f>
        <v>20000</v>
      </c>
      <c r="J9" s="210" t="str">
        <f>IF(I9&lt;=0,"0",IF(AND(I9&gt;0,I9&lt;=2500),"5%",IF(AND(I9&gt;2500,I9&lt;=7500),"10%",IF(AND(I9&gt;7500,I9&lt;=25000),"20%",IF(AND(I9&gt;25000,I9&lt;=41667),"30%","35%")))))</f>
        <v>20%</v>
      </c>
      <c r="K9" s="196" t="str">
        <f>IF(J9="35%","5458",IF(J9="30%","3375",IF(J9="20%","875",IF(J9="10%","125","0"))))</f>
        <v>875</v>
      </c>
      <c r="L9" s="194"/>
      <c r="M9" s="194"/>
      <c r="N9" s="211">
        <f>I9*J9-K9</f>
        <v>3125</v>
      </c>
    </row>
    <row r="10" s="179" customFormat="1" ht="25" customHeight="1" spans="1:14">
      <c r="A10" s="190" t="s">
        <v>40</v>
      </c>
      <c r="B10" s="191">
        <v>100000</v>
      </c>
      <c r="C10" s="192"/>
      <c r="D10" s="192"/>
      <c r="E10" s="192"/>
      <c r="F10" s="191"/>
      <c r="G10" s="192"/>
      <c r="H10" s="192"/>
      <c r="I10" s="191">
        <f>B10-F10</f>
        <v>100000</v>
      </c>
      <c r="J10" s="207">
        <v>0.2</v>
      </c>
      <c r="K10" s="207"/>
      <c r="L10" s="192"/>
      <c r="M10" s="192"/>
      <c r="N10" s="208">
        <f>I10*J10</f>
        <v>20000</v>
      </c>
    </row>
    <row r="11" s="179" customFormat="1" ht="25" customHeight="1" spans="1:14">
      <c r="A11" s="193" t="s">
        <v>41</v>
      </c>
      <c r="B11" s="194"/>
      <c r="C11" s="194"/>
      <c r="D11" s="195">
        <v>50000</v>
      </c>
      <c r="E11" s="194"/>
      <c r="F11" s="194"/>
      <c r="G11" s="194"/>
      <c r="H11" s="194"/>
      <c r="I11" s="209"/>
      <c r="J11" s="213">
        <v>0.05</v>
      </c>
      <c r="K11" s="213"/>
      <c r="L11" s="194"/>
      <c r="M11" s="194"/>
      <c r="N11" s="211">
        <f>D11*J11</f>
        <v>2500</v>
      </c>
    </row>
    <row r="12" s="179" customFormat="1" ht="25" customHeight="1" spans="1:14">
      <c r="A12" s="190" t="s">
        <v>42</v>
      </c>
      <c r="B12" s="192"/>
      <c r="C12" s="192"/>
      <c r="D12" s="191">
        <v>20000</v>
      </c>
      <c r="E12" s="192"/>
      <c r="F12" s="192"/>
      <c r="G12" s="192"/>
      <c r="H12" s="192"/>
      <c r="I12" s="206"/>
      <c r="J12" s="207">
        <v>0.1</v>
      </c>
      <c r="K12" s="207"/>
      <c r="L12" s="192"/>
      <c r="M12" s="192"/>
      <c r="N12" s="208">
        <f>D12*J12</f>
        <v>2000</v>
      </c>
    </row>
    <row r="13" s="179" customFormat="1" ht="25" customHeight="1" spans="1:14">
      <c r="A13" s="193" t="s">
        <v>5</v>
      </c>
      <c r="B13" s="194"/>
      <c r="C13" s="194"/>
      <c r="D13" s="194"/>
      <c r="E13" s="195">
        <v>100000</v>
      </c>
      <c r="F13" s="195">
        <v>20000</v>
      </c>
      <c r="G13" s="195">
        <f>E13-F13</f>
        <v>80000</v>
      </c>
      <c r="H13" s="196"/>
      <c r="I13" s="209"/>
      <c r="J13" s="213">
        <f>IF($G$13/$F$13&lt;=50%,30%,IF(AND($G$13/$F$13&gt;50%,$G$13/$F$13&lt;=100%),40%,IF(AND($G$13/$F$13&gt;100%,$G$13/$F$13&lt;=200%),50%,60%)))</f>
        <v>0.6</v>
      </c>
      <c r="K13" s="213"/>
      <c r="L13" s="194"/>
      <c r="M13" s="194"/>
      <c r="N13" s="211">
        <f>IF($G$13/$F$13&lt;=50%,$G$13*30%,IF(AND($G$13/$F$13&gt;50%,$G$13/$F$13&lt;=100%),$G$13*40%-$F$13*0.05,IF(AND($G$13/$F$13&gt;100%,$G$13/$F$13&lt;=200%),$G$13*50%-$F$13*0.15,$G$13*60%-$F$13*0.35)))</f>
        <v>41000</v>
      </c>
    </row>
    <row r="14" s="179" customFormat="1" ht="25" customHeight="1" spans="1:14">
      <c r="A14" s="190" t="s">
        <v>8</v>
      </c>
      <c r="B14" s="192"/>
      <c r="C14" s="192"/>
      <c r="D14" s="191"/>
      <c r="E14" s="192"/>
      <c r="F14" s="192"/>
      <c r="G14" s="192"/>
      <c r="H14" s="192">
        <v>1000</v>
      </c>
      <c r="I14" s="206"/>
      <c r="J14" s="207">
        <v>3</v>
      </c>
      <c r="K14" s="207"/>
      <c r="L14" s="192"/>
      <c r="M14" s="192"/>
      <c r="N14" s="208">
        <f>H14*J14</f>
        <v>3000</v>
      </c>
    </row>
    <row r="15" s="179" customFormat="1" ht="25" customHeight="1" spans="1:14">
      <c r="A15" s="193" t="s">
        <v>7</v>
      </c>
      <c r="B15" s="194"/>
      <c r="C15" s="194"/>
      <c r="D15" s="194">
        <v>100000</v>
      </c>
      <c r="E15" s="195"/>
      <c r="F15" s="195"/>
      <c r="G15" s="195"/>
      <c r="H15" s="196"/>
      <c r="I15" s="209"/>
      <c r="J15" s="213">
        <v>0.03</v>
      </c>
      <c r="K15" s="213"/>
      <c r="L15" s="194"/>
      <c r="M15" s="194"/>
      <c r="N15" s="211">
        <f>D15*J15</f>
        <v>3000</v>
      </c>
    </row>
    <row r="16" s="179" customFormat="1" ht="25" customHeight="1" spans="1:14">
      <c r="A16" s="190" t="s">
        <v>10</v>
      </c>
      <c r="B16" s="192"/>
      <c r="C16" s="192">
        <v>1000</v>
      </c>
      <c r="D16" s="191"/>
      <c r="E16" s="192"/>
      <c r="F16" s="192"/>
      <c r="G16" s="192"/>
      <c r="H16" s="192"/>
      <c r="I16" s="206"/>
      <c r="J16" s="207">
        <v>5</v>
      </c>
      <c r="K16" s="207"/>
      <c r="L16" s="192"/>
      <c r="M16" s="192"/>
      <c r="N16" s="208">
        <f>C16*J16</f>
        <v>5000</v>
      </c>
    </row>
    <row r="17" s="179" customFormat="1" ht="25" customHeight="1" spans="1:14">
      <c r="A17" s="193" t="s">
        <v>16</v>
      </c>
      <c r="B17" s="194">
        <v>200000</v>
      </c>
      <c r="C17" s="194"/>
      <c r="D17" s="194"/>
      <c r="E17" s="195"/>
      <c r="F17" s="195"/>
      <c r="G17" s="195"/>
      <c r="H17" s="196"/>
      <c r="I17" s="209"/>
      <c r="J17" s="213">
        <v>0.0003</v>
      </c>
      <c r="K17" s="213"/>
      <c r="L17" s="194"/>
      <c r="M17" s="194"/>
      <c r="N17" s="211">
        <f>(B17+C17)*J17</f>
        <v>60</v>
      </c>
    </row>
    <row r="18" s="2" customFormat="1" ht="25" customHeight="1" spans="1:14">
      <c r="A18" s="190" t="s">
        <v>13</v>
      </c>
      <c r="B18" s="192">
        <v>10000</v>
      </c>
      <c r="C18" s="192"/>
      <c r="D18" s="191"/>
      <c r="E18" s="192"/>
      <c r="F18" s="192"/>
      <c r="G18" s="192"/>
      <c r="H18" s="192"/>
      <c r="I18" s="206"/>
      <c r="J18" s="207">
        <v>0.12</v>
      </c>
      <c r="K18" s="207"/>
      <c r="L18" s="192"/>
      <c r="M18" s="192"/>
      <c r="N18" s="208">
        <f>B18*J18</f>
        <v>1200</v>
      </c>
    </row>
    <row r="19" s="2" customFormat="1" ht="25" customHeight="1" spans="1:14">
      <c r="A19" s="193" t="s">
        <v>14</v>
      </c>
      <c r="B19" s="194">
        <v>200000</v>
      </c>
      <c r="C19" s="194"/>
      <c r="D19" s="194"/>
      <c r="E19" s="195"/>
      <c r="F19" s="195"/>
      <c r="G19" s="195"/>
      <c r="H19" s="196"/>
      <c r="I19" s="209"/>
      <c r="J19" s="213">
        <v>0.03</v>
      </c>
      <c r="K19" s="213"/>
      <c r="L19" s="194"/>
      <c r="M19" s="194"/>
      <c r="N19" s="211">
        <f>B19*J19</f>
        <v>6000</v>
      </c>
    </row>
    <row r="20" s="2" customFormat="1" ht="25" customHeight="1" spans="1:14">
      <c r="A20" s="190" t="s">
        <v>9</v>
      </c>
      <c r="B20" s="192"/>
      <c r="C20" s="192"/>
      <c r="D20" s="191"/>
      <c r="E20" s="192"/>
      <c r="F20" s="192"/>
      <c r="G20" s="192"/>
      <c r="H20" s="192">
        <v>120</v>
      </c>
      <c r="I20" s="206"/>
      <c r="J20" s="207">
        <v>4.5</v>
      </c>
      <c r="K20" s="207"/>
      <c r="L20" s="192"/>
      <c r="M20" s="192"/>
      <c r="N20" s="208">
        <f>H20*J20</f>
        <v>540</v>
      </c>
    </row>
    <row r="21" s="2" customFormat="1" ht="25" customHeight="1" spans="1:14">
      <c r="A21" s="193" t="s">
        <v>17</v>
      </c>
      <c r="B21" s="194"/>
      <c r="C21" s="194">
        <v>2500</v>
      </c>
      <c r="D21" s="194"/>
      <c r="E21" s="195"/>
      <c r="F21" s="195"/>
      <c r="G21" s="195"/>
      <c r="H21" s="196"/>
      <c r="I21" s="209"/>
      <c r="J21" s="213">
        <v>8</v>
      </c>
      <c r="K21" s="213"/>
      <c r="L21" s="194"/>
      <c r="M21" s="194"/>
      <c r="N21" s="211">
        <f>C21*J21</f>
        <v>20000</v>
      </c>
    </row>
    <row r="22" s="2" customFormat="1" ht="25" customHeight="1" spans="1:14">
      <c r="A22" s="190" t="s">
        <v>15</v>
      </c>
      <c r="B22" s="192"/>
      <c r="C22" s="192"/>
      <c r="D22" s="191">
        <v>20000</v>
      </c>
      <c r="E22" s="192"/>
      <c r="F22" s="192"/>
      <c r="G22" s="192"/>
      <c r="H22" s="192"/>
      <c r="I22" s="206"/>
      <c r="J22" s="207">
        <v>0.2</v>
      </c>
      <c r="K22" s="207"/>
      <c r="L22" s="192"/>
      <c r="M22" s="192"/>
      <c r="N22" s="208">
        <f>D22*J22</f>
        <v>4000</v>
      </c>
    </row>
    <row r="23" s="2" customFormat="1" ht="25" customHeight="1" spans="1:14">
      <c r="A23" s="193" t="s">
        <v>11</v>
      </c>
      <c r="B23" s="194"/>
      <c r="C23" s="194"/>
      <c r="D23" s="194">
        <v>120000</v>
      </c>
      <c r="E23" s="195"/>
      <c r="F23" s="195"/>
      <c r="G23" s="195"/>
      <c r="H23" s="196"/>
      <c r="I23" s="209"/>
      <c r="J23" s="213">
        <v>0.1</v>
      </c>
      <c r="K23" s="213"/>
      <c r="L23" s="194"/>
      <c r="M23" s="194"/>
      <c r="N23" s="211">
        <f>D23*J23</f>
        <v>12000</v>
      </c>
    </row>
    <row r="24" s="2" customFormat="1" ht="25" customHeight="1" spans="1:14">
      <c r="A24" s="190" t="s">
        <v>12</v>
      </c>
      <c r="B24" s="192"/>
      <c r="C24" s="192">
        <v>1</v>
      </c>
      <c r="D24" s="191"/>
      <c r="E24" s="192"/>
      <c r="F24" s="192"/>
      <c r="G24" s="192"/>
      <c r="H24" s="192"/>
      <c r="I24" s="206"/>
      <c r="J24" s="207">
        <v>390</v>
      </c>
      <c r="K24" s="207"/>
      <c r="L24" s="192"/>
      <c r="M24" s="192"/>
      <c r="N24" s="208">
        <f>C24*J24</f>
        <v>390</v>
      </c>
    </row>
    <row r="25" s="2" customFormat="1" ht="25" customHeight="1" spans="1:14">
      <c r="A25" s="193" t="s">
        <v>6</v>
      </c>
      <c r="B25" s="194"/>
      <c r="C25" s="194">
        <v>100</v>
      </c>
      <c r="D25" s="194"/>
      <c r="E25" s="195"/>
      <c r="F25" s="195"/>
      <c r="G25" s="195"/>
      <c r="H25" s="196"/>
      <c r="I25" s="209"/>
      <c r="J25" s="213">
        <v>5</v>
      </c>
      <c r="K25" s="213"/>
      <c r="L25" s="194"/>
      <c r="M25" s="194"/>
      <c r="N25" s="211">
        <f>C25*J25</f>
        <v>500</v>
      </c>
    </row>
    <row r="26" s="2" customFormat="1" ht="25" customHeight="1" spans="1:14">
      <c r="A26" s="190" t="s">
        <v>43</v>
      </c>
      <c r="B26" s="192"/>
      <c r="C26" s="192"/>
      <c r="D26" s="191"/>
      <c r="E26" s="192"/>
      <c r="F26" s="192"/>
      <c r="G26" s="192"/>
      <c r="H26" s="192"/>
      <c r="I26" s="206"/>
      <c r="J26" s="207"/>
      <c r="K26" s="207"/>
      <c r="L26" s="192"/>
      <c r="M26" s="192"/>
      <c r="N26" s="208">
        <f>SUM(N3:N25)</f>
        <v>170332.1</v>
      </c>
    </row>
  </sheetData>
  <mergeCells count="1">
    <mergeCell ref="A1:N1"/>
  </mergeCells>
  <conditionalFormatting sqref="A9">
    <cfRule type="duplicateValues" dxfId="0" priority="28"/>
    <cfRule type="duplicateValues" dxfId="1" priority="27"/>
  </conditionalFormatting>
  <conditionalFormatting sqref="A14">
    <cfRule type="duplicateValues" dxfId="0" priority="26"/>
    <cfRule type="duplicateValues" dxfId="1" priority="25"/>
  </conditionalFormatting>
  <conditionalFormatting sqref="A15">
    <cfRule type="duplicateValues" dxfId="0" priority="12"/>
    <cfRule type="duplicateValues" dxfId="1" priority="11"/>
  </conditionalFormatting>
  <conditionalFormatting sqref="A16">
    <cfRule type="duplicateValues" dxfId="0" priority="24"/>
    <cfRule type="duplicateValues" dxfId="1" priority="23"/>
  </conditionalFormatting>
  <conditionalFormatting sqref="A17">
    <cfRule type="duplicateValues" dxfId="0" priority="10"/>
    <cfRule type="duplicateValues" dxfId="1" priority="9"/>
  </conditionalFormatting>
  <conditionalFormatting sqref="A18">
    <cfRule type="duplicateValues" dxfId="0" priority="22"/>
    <cfRule type="duplicateValues" dxfId="1" priority="21"/>
  </conditionalFormatting>
  <conditionalFormatting sqref="A19">
    <cfRule type="duplicateValues" dxfId="0" priority="8"/>
    <cfRule type="duplicateValues" dxfId="1" priority="7"/>
  </conditionalFormatting>
  <conditionalFormatting sqref="A20">
    <cfRule type="duplicateValues" dxfId="0" priority="20"/>
    <cfRule type="duplicateValues" dxfId="1" priority="19"/>
  </conditionalFormatting>
  <conditionalFormatting sqref="A21">
    <cfRule type="duplicateValues" dxfId="0" priority="6"/>
    <cfRule type="duplicateValues" dxfId="1" priority="5"/>
  </conditionalFormatting>
  <conditionalFormatting sqref="A22">
    <cfRule type="duplicateValues" dxfId="0" priority="18"/>
    <cfRule type="duplicateValues" dxfId="1" priority="17"/>
  </conditionalFormatting>
  <conditionalFormatting sqref="A23">
    <cfRule type="duplicateValues" dxfId="0" priority="4"/>
    <cfRule type="duplicateValues" dxfId="1" priority="3"/>
  </conditionalFormatting>
  <conditionalFormatting sqref="A24">
    <cfRule type="duplicateValues" dxfId="0" priority="16"/>
    <cfRule type="duplicateValues" dxfId="1" priority="15"/>
  </conditionalFormatting>
  <conditionalFormatting sqref="A25">
    <cfRule type="duplicateValues" dxfId="0" priority="2"/>
    <cfRule type="duplicateValues" dxfId="1" priority="1"/>
  </conditionalFormatting>
  <conditionalFormatting sqref="A26">
    <cfRule type="duplicateValues" dxfId="0" priority="14"/>
    <cfRule type="duplicateValues" dxfId="1" priority="13"/>
  </conditionalFormatting>
  <conditionalFormatting sqref="A1:A8 A10:A13 A27:A1048576">
    <cfRule type="duplicateValues" dxfId="1" priority="29"/>
  </conditionalFormatting>
  <conditionalFormatting sqref="A3:A8 A10:A13">
    <cfRule type="duplicateValues" dxfId="0" priority="31"/>
  </conditionalFormatting>
  <dataValidations count="1">
    <dataValidation type="list" allowBlank="1" showInputMessage="1" showErrorMessage="1" sqref="K17">
      <formula1>印花税税率表!#REF!</formula1>
    </dataValidation>
  </dataValidations>
  <printOptions horizontalCentered="1"/>
  <pageMargins left="0.751388888888889" right="0.751388888888889" top="1" bottom="1" header="0.5" footer="0.5"/>
  <pageSetup paperSize="9" orientation="landscape" horizontalDpi="600"/>
  <headerFooter>
    <oddFooter>&amp;C第 &amp;P 页，共 &amp;N 页</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5"/>
  <sheetViews>
    <sheetView workbookViewId="0">
      <selection activeCell="A1" sqref="A1:E1"/>
    </sheetView>
  </sheetViews>
  <sheetFormatPr defaultColWidth="9" defaultRowHeight="25" customHeight="1" outlineLevelCol="4"/>
  <cols>
    <col min="1" max="1" width="14.75" style="165" customWidth="1"/>
    <col min="2" max="2" width="9.375" style="166" customWidth="1"/>
    <col min="3" max="3" width="43" style="167" customWidth="1"/>
    <col min="4" max="4" width="78" style="167" customWidth="1"/>
    <col min="5" max="5" width="13.625" style="166" customWidth="1"/>
    <col min="6" max="16384" width="9" style="167"/>
  </cols>
  <sheetData>
    <row r="1" ht="54" customHeight="1" spans="1:5">
      <c r="A1" s="168" t="s">
        <v>44</v>
      </c>
      <c r="B1" s="168"/>
      <c r="C1" s="168"/>
      <c r="D1" s="168"/>
      <c r="E1" s="168"/>
    </row>
    <row r="2" s="163" customFormat="1" customHeight="1" spans="1:5">
      <c r="A2" s="169" t="s">
        <v>45</v>
      </c>
      <c r="B2" s="170" t="s">
        <v>46</v>
      </c>
      <c r="C2" s="170" t="s">
        <v>47</v>
      </c>
      <c r="D2" s="170" t="s">
        <v>48</v>
      </c>
      <c r="E2" s="171" t="s">
        <v>49</v>
      </c>
    </row>
    <row r="3" s="164" customFormat="1" ht="18" spans="1:5">
      <c r="A3" s="172" t="s">
        <v>50</v>
      </c>
      <c r="B3" s="140" t="s">
        <v>51</v>
      </c>
      <c r="C3" s="21" t="s">
        <v>52</v>
      </c>
      <c r="D3" s="173"/>
      <c r="E3" s="174">
        <v>0.13</v>
      </c>
    </row>
    <row r="4" s="164" customFormat="1" ht="18" spans="1:5">
      <c r="A4" s="172"/>
      <c r="B4" s="142" t="s">
        <v>53</v>
      </c>
      <c r="C4" s="175" t="s">
        <v>54</v>
      </c>
      <c r="D4" s="175" t="s">
        <v>55</v>
      </c>
      <c r="E4" s="58">
        <v>0.09</v>
      </c>
    </row>
    <row r="5" s="164" customFormat="1" ht="18" spans="1:5">
      <c r="A5" s="172"/>
      <c r="B5" s="142"/>
      <c r="C5" s="175"/>
      <c r="D5" s="12" t="s">
        <v>56</v>
      </c>
      <c r="E5" s="58"/>
    </row>
    <row r="6" s="164" customFormat="1" ht="18" spans="1:5">
      <c r="A6" s="172"/>
      <c r="B6" s="142"/>
      <c r="C6" s="175"/>
      <c r="D6" s="175" t="s">
        <v>57</v>
      </c>
      <c r="E6" s="58"/>
    </row>
    <row r="7" s="164" customFormat="1" ht="18" spans="1:5">
      <c r="A7" s="172"/>
      <c r="B7" s="142"/>
      <c r="C7" s="175"/>
      <c r="D7" s="176" t="s">
        <v>58</v>
      </c>
      <c r="E7" s="58"/>
    </row>
    <row r="8" s="164" customFormat="1" ht="18" spans="1:5">
      <c r="A8" s="172"/>
      <c r="B8" s="142"/>
      <c r="C8" s="175"/>
      <c r="D8" s="175" t="s">
        <v>59</v>
      </c>
      <c r="E8" s="58"/>
    </row>
    <row r="9" s="164" customFormat="1" ht="18" spans="1:5">
      <c r="A9" s="172"/>
      <c r="B9" s="149" t="s">
        <v>60</v>
      </c>
      <c r="C9" s="176" t="s">
        <v>61</v>
      </c>
      <c r="D9" s="176" t="s">
        <v>62</v>
      </c>
      <c r="E9" s="60">
        <v>0.09</v>
      </c>
    </row>
    <row r="10" s="164" customFormat="1" ht="18" spans="1:5">
      <c r="A10" s="172"/>
      <c r="B10" s="149"/>
      <c r="C10" s="176"/>
      <c r="D10" s="175" t="s">
        <v>63</v>
      </c>
      <c r="E10" s="60"/>
    </row>
    <row r="11" s="164" customFormat="1" ht="18" spans="1:5">
      <c r="A11" s="172"/>
      <c r="B11" s="149"/>
      <c r="C11" s="176"/>
      <c r="D11" s="176" t="s">
        <v>64</v>
      </c>
      <c r="E11" s="60"/>
    </row>
    <row r="12" s="164" customFormat="1" ht="18" spans="1:5">
      <c r="A12" s="172"/>
      <c r="B12" s="149"/>
      <c r="C12" s="176"/>
      <c r="D12" s="175" t="s">
        <v>65</v>
      </c>
      <c r="E12" s="60"/>
    </row>
    <row r="13" s="164" customFormat="1" ht="18" spans="1:5">
      <c r="A13" s="172"/>
      <c r="B13" s="149"/>
      <c r="C13" s="176"/>
      <c r="D13" s="176" t="s">
        <v>66</v>
      </c>
      <c r="E13" s="60"/>
    </row>
    <row r="14" s="164" customFormat="1" ht="18" spans="1:5">
      <c r="A14" s="172"/>
      <c r="B14" s="142" t="s">
        <v>67</v>
      </c>
      <c r="C14" s="175" t="s">
        <v>68</v>
      </c>
      <c r="D14" s="175" t="s">
        <v>69</v>
      </c>
      <c r="E14" s="58">
        <v>0.09</v>
      </c>
    </row>
    <row r="15" s="164" customFormat="1" ht="18" spans="1:5">
      <c r="A15" s="172"/>
      <c r="B15" s="142"/>
      <c r="C15" s="175"/>
      <c r="D15" s="176" t="s">
        <v>70</v>
      </c>
      <c r="E15" s="58"/>
    </row>
    <row r="16" s="164" customFormat="1" ht="18" spans="1:5">
      <c r="A16" s="172"/>
      <c r="B16" s="142"/>
      <c r="C16" s="175"/>
      <c r="D16" s="175" t="s">
        <v>71</v>
      </c>
      <c r="E16" s="58"/>
    </row>
    <row r="17" s="164" customFormat="1" ht="18" spans="1:5">
      <c r="A17" s="172"/>
      <c r="B17" s="149" t="s">
        <v>72</v>
      </c>
      <c r="C17" s="176" t="s">
        <v>73</v>
      </c>
      <c r="D17" s="176" t="s">
        <v>74</v>
      </c>
      <c r="E17" s="60">
        <v>0.09</v>
      </c>
    </row>
    <row r="18" s="164" customFormat="1" ht="18" spans="1:5">
      <c r="A18" s="172"/>
      <c r="B18" s="149"/>
      <c r="C18" s="176"/>
      <c r="D18" s="175" t="s">
        <v>75</v>
      </c>
      <c r="E18" s="58">
        <v>0.06</v>
      </c>
    </row>
    <row r="19" s="164" customFormat="1" ht="18" spans="1:5">
      <c r="A19" s="172"/>
      <c r="B19" s="149" t="s">
        <v>76</v>
      </c>
      <c r="C19" s="176" t="s">
        <v>77</v>
      </c>
      <c r="D19" s="176" t="s">
        <v>78</v>
      </c>
      <c r="E19" s="60">
        <v>0.09</v>
      </c>
    </row>
    <row r="20" s="164" customFormat="1" ht="18" spans="1:5">
      <c r="A20" s="172"/>
      <c r="B20" s="149"/>
      <c r="C20" s="176"/>
      <c r="D20" s="175" t="s">
        <v>79</v>
      </c>
      <c r="E20" s="60"/>
    </row>
    <row r="21" s="164" customFormat="1" ht="18" spans="1:5">
      <c r="A21" s="172"/>
      <c r="B21" s="149"/>
      <c r="C21" s="176"/>
      <c r="D21" s="176" t="s">
        <v>80</v>
      </c>
      <c r="E21" s="60"/>
    </row>
    <row r="22" s="164" customFormat="1" ht="18" spans="1:5">
      <c r="A22" s="172"/>
      <c r="B22" s="149"/>
      <c r="C22" s="176"/>
      <c r="D22" s="175" t="s">
        <v>81</v>
      </c>
      <c r="E22" s="60"/>
    </row>
    <row r="23" s="164" customFormat="1" ht="18" spans="1:5">
      <c r="A23" s="172"/>
      <c r="B23" s="149"/>
      <c r="C23" s="176"/>
      <c r="D23" s="176" t="s">
        <v>82</v>
      </c>
      <c r="E23" s="60"/>
    </row>
    <row r="24" s="164" customFormat="1" ht="18" spans="1:5">
      <c r="A24" s="172"/>
      <c r="B24" s="142" t="s">
        <v>83</v>
      </c>
      <c r="C24" s="175" t="s">
        <v>84</v>
      </c>
      <c r="D24" s="175" t="s">
        <v>85</v>
      </c>
      <c r="E24" s="58">
        <v>0.09</v>
      </c>
    </row>
    <row r="25" s="164" customFormat="1" ht="18" spans="1:5">
      <c r="A25" s="172"/>
      <c r="B25" s="149" t="s">
        <v>86</v>
      </c>
      <c r="C25" s="176" t="s">
        <v>87</v>
      </c>
      <c r="D25" s="176" t="s">
        <v>88</v>
      </c>
      <c r="E25" s="60">
        <v>0.06</v>
      </c>
    </row>
    <row r="26" s="164" customFormat="1" ht="18" spans="1:5">
      <c r="A26" s="172"/>
      <c r="B26" s="149"/>
      <c r="C26" s="176"/>
      <c r="D26" s="175" t="s">
        <v>89</v>
      </c>
      <c r="E26" s="60"/>
    </row>
    <row r="27" s="164" customFormat="1" ht="18" spans="1:5">
      <c r="A27" s="172"/>
      <c r="B27" s="149"/>
      <c r="C27" s="176"/>
      <c r="D27" s="176" t="s">
        <v>90</v>
      </c>
      <c r="E27" s="60"/>
    </row>
    <row r="28" s="164" customFormat="1" ht="18" spans="1:5">
      <c r="A28" s="172"/>
      <c r="B28" s="149"/>
      <c r="C28" s="176"/>
      <c r="D28" s="175" t="s">
        <v>91</v>
      </c>
      <c r="E28" s="60"/>
    </row>
    <row r="29" s="164" customFormat="1" ht="18" spans="1:5">
      <c r="A29" s="172"/>
      <c r="B29" s="29" t="s">
        <v>92</v>
      </c>
      <c r="C29" s="176" t="s">
        <v>93</v>
      </c>
      <c r="D29" s="176" t="s">
        <v>94</v>
      </c>
      <c r="E29" s="60">
        <v>0.06</v>
      </c>
    </row>
    <row r="30" s="164" customFormat="1" ht="18" spans="1:5">
      <c r="A30" s="172"/>
      <c r="B30" s="29"/>
      <c r="C30" s="176"/>
      <c r="D30" s="175" t="s">
        <v>95</v>
      </c>
      <c r="E30" s="60"/>
    </row>
    <row r="31" s="164" customFormat="1" ht="18" spans="1:5">
      <c r="A31" s="172"/>
      <c r="B31" s="29"/>
      <c r="C31" s="176"/>
      <c r="D31" s="176" t="s">
        <v>96</v>
      </c>
      <c r="E31" s="60"/>
    </row>
    <row r="32" s="164" customFormat="1" ht="18" spans="1:5">
      <c r="A32" s="172"/>
      <c r="B32" s="29"/>
      <c r="C32" s="176"/>
      <c r="D32" s="175" t="s">
        <v>97</v>
      </c>
      <c r="E32" s="60"/>
    </row>
    <row r="33" s="164" customFormat="1" ht="18" spans="1:5">
      <c r="A33" s="172"/>
      <c r="B33" s="29"/>
      <c r="C33" s="176"/>
      <c r="D33" s="176" t="s">
        <v>98</v>
      </c>
      <c r="E33" s="60"/>
    </row>
    <row r="34" s="164" customFormat="1" ht="18" spans="1:5">
      <c r="A34" s="172"/>
      <c r="B34" s="29"/>
      <c r="C34" s="176"/>
      <c r="D34" s="175" t="s">
        <v>99</v>
      </c>
      <c r="E34" s="60"/>
    </row>
    <row r="35" s="164" customFormat="1" ht="18" spans="1:5">
      <c r="A35" s="172"/>
      <c r="B35" s="29"/>
      <c r="C35" s="176"/>
      <c r="D35" s="176" t="s">
        <v>100</v>
      </c>
      <c r="E35" s="60"/>
    </row>
    <row r="36" s="164" customFormat="1" ht="18" spans="1:5">
      <c r="A36" s="172"/>
      <c r="B36" s="29"/>
      <c r="C36" s="176"/>
      <c r="D36" s="175" t="s">
        <v>101</v>
      </c>
      <c r="E36" s="60"/>
    </row>
    <row r="37" s="164" customFormat="1" ht="18" spans="1:5">
      <c r="A37" s="172"/>
      <c r="B37" s="29"/>
      <c r="C37" s="176"/>
      <c r="D37" s="176" t="s">
        <v>102</v>
      </c>
      <c r="E37" s="60">
        <v>0.13</v>
      </c>
    </row>
    <row r="38" s="164" customFormat="1" ht="18" spans="1:5">
      <c r="A38" s="172"/>
      <c r="B38" s="29"/>
      <c r="C38" s="176"/>
      <c r="D38" s="175" t="s">
        <v>103</v>
      </c>
      <c r="E38" s="58">
        <v>0.09</v>
      </c>
    </row>
    <row r="39" s="164" customFormat="1" ht="18" spans="1:5">
      <c r="A39" s="172"/>
      <c r="B39" s="149" t="s">
        <v>104</v>
      </c>
      <c r="C39" s="176" t="s">
        <v>105</v>
      </c>
      <c r="D39" s="176" t="s">
        <v>106</v>
      </c>
      <c r="E39" s="60">
        <v>0.06</v>
      </c>
    </row>
    <row r="40" s="164" customFormat="1" ht="18" spans="1:5">
      <c r="A40" s="172"/>
      <c r="B40" s="149"/>
      <c r="C40" s="176"/>
      <c r="D40" s="175" t="s">
        <v>107</v>
      </c>
      <c r="E40" s="60"/>
    </row>
    <row r="41" s="164" customFormat="1" ht="18" spans="1:5">
      <c r="A41" s="172"/>
      <c r="B41" s="149"/>
      <c r="C41" s="176"/>
      <c r="D41" s="176" t="s">
        <v>108</v>
      </c>
      <c r="E41" s="60"/>
    </row>
    <row r="42" s="164" customFormat="1" ht="18" spans="1:5">
      <c r="A42" s="172"/>
      <c r="B42" s="149"/>
      <c r="C42" s="176"/>
      <c r="D42" s="175" t="s">
        <v>109</v>
      </c>
      <c r="E42" s="60"/>
    </row>
    <row r="43" s="164" customFormat="1" ht="18" spans="1:5">
      <c r="A43" s="172"/>
      <c r="B43" s="149"/>
      <c r="C43" s="176"/>
      <c r="D43" s="176" t="s">
        <v>110</v>
      </c>
      <c r="E43" s="60"/>
    </row>
    <row r="44" s="164" customFormat="1" ht="18" spans="1:5">
      <c r="A44" s="172"/>
      <c r="B44" s="142" t="s">
        <v>111</v>
      </c>
      <c r="C44" s="175" t="s">
        <v>112</v>
      </c>
      <c r="D44" s="14" t="s">
        <v>113</v>
      </c>
      <c r="E44" s="58">
        <v>0.06</v>
      </c>
    </row>
    <row r="45" s="164" customFormat="1" ht="18" spans="1:5">
      <c r="A45" s="172"/>
      <c r="B45" s="142"/>
      <c r="C45" s="175"/>
      <c r="D45" s="176" t="s">
        <v>114</v>
      </c>
      <c r="E45" s="60">
        <v>0.09</v>
      </c>
    </row>
    <row r="46" s="164" customFormat="1" ht="18" spans="1:5">
      <c r="A46" s="172"/>
      <c r="B46" s="142" t="s">
        <v>115</v>
      </c>
      <c r="C46" s="14" t="s">
        <v>116</v>
      </c>
      <c r="D46" s="175" t="s">
        <v>117</v>
      </c>
      <c r="E46" s="58">
        <v>0.09</v>
      </c>
    </row>
    <row r="47" s="164" customFormat="1" ht="17.25" spans="1:5">
      <c r="A47" s="172"/>
      <c r="B47" s="142"/>
      <c r="C47" s="14"/>
      <c r="D47" s="12" t="s">
        <v>118</v>
      </c>
      <c r="E47" s="60">
        <v>0.1</v>
      </c>
    </row>
    <row r="48" s="164" customFormat="1" ht="33" customHeight="1" spans="1:5">
      <c r="A48" s="26" t="s">
        <v>119</v>
      </c>
      <c r="B48" s="142" t="s">
        <v>120</v>
      </c>
      <c r="C48" s="14" t="s">
        <v>121</v>
      </c>
      <c r="D48" s="14"/>
      <c r="E48" s="58">
        <v>0.03</v>
      </c>
    </row>
    <row r="49" s="164" customFormat="1" ht="30" customHeight="1" spans="1:5">
      <c r="A49" s="26"/>
      <c r="B49" s="149" t="s">
        <v>122</v>
      </c>
      <c r="C49" s="12" t="s">
        <v>123</v>
      </c>
      <c r="D49" s="12"/>
      <c r="E49" s="60">
        <v>0.05</v>
      </c>
    </row>
    <row r="50" s="164" customFormat="1" ht="16.5" spans="1:5">
      <c r="A50" s="26"/>
      <c r="B50" s="149"/>
      <c r="C50" s="14" t="s">
        <v>124</v>
      </c>
      <c r="D50" s="14"/>
      <c r="E50" s="154" t="s">
        <v>125</v>
      </c>
    </row>
    <row r="51" s="164" customFormat="1" ht="16.5" spans="1:5">
      <c r="A51" s="26"/>
      <c r="B51" s="149" t="s">
        <v>126</v>
      </c>
      <c r="C51" s="12" t="s">
        <v>127</v>
      </c>
      <c r="D51" s="12"/>
      <c r="E51" s="25" t="s">
        <v>128</v>
      </c>
    </row>
    <row r="52" s="164" customFormat="1" ht="16.5" spans="1:5">
      <c r="A52" s="177" t="s">
        <v>129</v>
      </c>
      <c r="B52" s="142" t="s">
        <v>130</v>
      </c>
      <c r="C52" s="14" t="s">
        <v>131</v>
      </c>
      <c r="D52" s="14"/>
      <c r="E52" s="58" t="s">
        <v>132</v>
      </c>
    </row>
    <row r="53" s="164" customFormat="1" ht="16.5" spans="1:5">
      <c r="A53" s="177"/>
      <c r="B53" s="149" t="s">
        <v>133</v>
      </c>
      <c r="C53" s="12" t="s">
        <v>134</v>
      </c>
      <c r="D53" s="12"/>
      <c r="E53" s="60" t="s">
        <v>132</v>
      </c>
    </row>
    <row r="54" s="164" customFormat="1" ht="16.5" spans="1:5">
      <c r="A54" s="177"/>
      <c r="B54" s="142" t="s">
        <v>135</v>
      </c>
      <c r="C54" s="14" t="s">
        <v>136</v>
      </c>
      <c r="D54" s="14"/>
      <c r="E54" s="143" t="s">
        <v>137</v>
      </c>
    </row>
    <row r="55" s="164" customFormat="1" ht="30" customHeight="1" spans="1:5">
      <c r="A55" s="177"/>
      <c r="B55" s="161" t="s">
        <v>138</v>
      </c>
      <c r="C55" s="15" t="s">
        <v>139</v>
      </c>
      <c r="D55" s="15"/>
      <c r="E55" s="162"/>
    </row>
  </sheetData>
  <mergeCells count="40">
    <mergeCell ref="A1:E1"/>
    <mergeCell ref="C48:D48"/>
    <mergeCell ref="C49:D49"/>
    <mergeCell ref="C50:D50"/>
    <mergeCell ref="C51:D51"/>
    <mergeCell ref="C52:D52"/>
    <mergeCell ref="C53:D53"/>
    <mergeCell ref="C54:D54"/>
    <mergeCell ref="C55:D55"/>
    <mergeCell ref="A3:A47"/>
    <mergeCell ref="A48:A51"/>
    <mergeCell ref="A52:A55"/>
    <mergeCell ref="B4:B8"/>
    <mergeCell ref="B9:B13"/>
    <mergeCell ref="B14:B16"/>
    <mergeCell ref="B17:B18"/>
    <mergeCell ref="B19:B23"/>
    <mergeCell ref="B25:B28"/>
    <mergeCell ref="B29:B38"/>
    <mergeCell ref="B39:B43"/>
    <mergeCell ref="B44:B45"/>
    <mergeCell ref="B46:B47"/>
    <mergeCell ref="B49:B50"/>
    <mergeCell ref="C4:C8"/>
    <mergeCell ref="C9:C13"/>
    <mergeCell ref="C14:C16"/>
    <mergeCell ref="C17:C18"/>
    <mergeCell ref="C19:C23"/>
    <mergeCell ref="C25:C28"/>
    <mergeCell ref="C29:C38"/>
    <mergeCell ref="C39:C43"/>
    <mergeCell ref="C44:C45"/>
    <mergeCell ref="C46:C47"/>
    <mergeCell ref="E4:E8"/>
    <mergeCell ref="E9:E13"/>
    <mergeCell ref="E14:E16"/>
    <mergeCell ref="E19:E23"/>
    <mergeCell ref="E25:E28"/>
    <mergeCell ref="E29:E36"/>
    <mergeCell ref="E39:E43"/>
  </mergeCells>
  <printOptions horizontalCentered="1" verticalCentered="1"/>
  <pageMargins left="0.700694444444445" right="0.700694444444445" top="0.590277777777778" bottom="0.511805555555556" header="0.298611111111111" footer="0.298611111111111"/>
  <pageSetup paperSize="9"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50"/>
  <sheetViews>
    <sheetView topLeftCell="A25" workbookViewId="0">
      <selection activeCell="K65" sqref="K65"/>
    </sheetView>
  </sheetViews>
  <sheetFormatPr defaultColWidth="9" defaultRowHeight="13.5" outlineLevelCol="3"/>
  <cols>
    <col min="1" max="1" width="48.5" style="130" customWidth="1"/>
    <col min="2" max="2" width="28.875" style="131" customWidth="1"/>
    <col min="3" max="3" width="16.625" style="132" customWidth="1"/>
    <col min="4" max="4" width="13.5" style="132" customWidth="1"/>
    <col min="5" max="16384" width="9" style="133"/>
  </cols>
  <sheetData>
    <row r="1" ht="42" customHeight="1" spans="1:4">
      <c r="A1" s="134" t="s">
        <v>140</v>
      </c>
      <c r="B1" s="134"/>
      <c r="C1" s="134"/>
      <c r="D1" s="134"/>
    </row>
    <row r="2" s="129" customFormat="1" ht="20" customHeight="1" spans="1:4">
      <c r="A2" s="135" t="s">
        <v>141</v>
      </c>
      <c r="B2" s="136" t="s">
        <v>142</v>
      </c>
      <c r="C2" s="136"/>
      <c r="D2" s="136"/>
    </row>
    <row r="3" s="129" customFormat="1" ht="20" customHeight="1" spans="1:4">
      <c r="A3" s="135"/>
      <c r="B3" s="137" t="s">
        <v>143</v>
      </c>
      <c r="C3" s="137" t="s">
        <v>144</v>
      </c>
      <c r="D3" s="138" t="s">
        <v>145</v>
      </c>
    </row>
    <row r="4" ht="17.25" spans="1:4">
      <c r="A4" s="139" t="s">
        <v>146</v>
      </c>
      <c r="B4" s="140"/>
      <c r="C4" s="140"/>
      <c r="D4" s="140"/>
    </row>
    <row r="5" ht="16.5" spans="1:4">
      <c r="A5" s="141" t="s">
        <v>147</v>
      </c>
      <c r="B5" s="142"/>
      <c r="C5" s="142"/>
      <c r="D5" s="143"/>
    </row>
    <row r="6" ht="16.5" spans="1:4">
      <c r="A6" s="144" t="s">
        <v>148</v>
      </c>
      <c r="B6" s="29" t="s">
        <v>149</v>
      </c>
      <c r="C6" s="29" t="s">
        <v>150</v>
      </c>
      <c r="D6" s="145"/>
    </row>
    <row r="7" ht="16.5" spans="1:4">
      <c r="A7" s="146" t="s">
        <v>151</v>
      </c>
      <c r="B7" s="27" t="s">
        <v>152</v>
      </c>
      <c r="C7" s="29"/>
      <c r="D7" s="143"/>
    </row>
    <row r="8" ht="16.5" spans="1:4">
      <c r="A8" s="147" t="s">
        <v>153</v>
      </c>
      <c r="B8" s="148">
        <v>0.36</v>
      </c>
      <c r="C8" s="149"/>
      <c r="D8" s="145"/>
    </row>
    <row r="9" ht="16.5" spans="1:4">
      <c r="A9" s="141" t="s">
        <v>154</v>
      </c>
      <c r="B9" s="150">
        <v>0.3</v>
      </c>
      <c r="C9" s="142"/>
      <c r="D9" s="143"/>
    </row>
    <row r="10" ht="16.5" spans="1:4">
      <c r="A10" s="151" t="s">
        <v>155</v>
      </c>
      <c r="B10" s="149"/>
      <c r="C10" s="149"/>
      <c r="D10" s="145"/>
    </row>
    <row r="11" ht="16.5" spans="1:4">
      <c r="A11" s="141" t="s">
        <v>156</v>
      </c>
      <c r="B11" s="27" t="s">
        <v>157</v>
      </c>
      <c r="C11" s="142"/>
      <c r="D11" s="143"/>
    </row>
    <row r="12" ht="16.5" spans="1:4">
      <c r="A12" s="147" t="s">
        <v>158</v>
      </c>
      <c r="B12" s="29" t="s">
        <v>159</v>
      </c>
      <c r="C12" s="149"/>
      <c r="D12" s="145"/>
    </row>
    <row r="13" ht="16.5" spans="1:4">
      <c r="A13" s="141" t="s">
        <v>160</v>
      </c>
      <c r="B13" s="142"/>
      <c r="C13" s="142"/>
      <c r="D13" s="143"/>
    </row>
    <row r="14" ht="16.5" spans="1:4">
      <c r="A14" s="144" t="s">
        <v>161</v>
      </c>
      <c r="B14" s="29" t="s">
        <v>162</v>
      </c>
      <c r="C14" s="149"/>
      <c r="D14" s="145"/>
    </row>
    <row r="15" ht="16.5" spans="1:4">
      <c r="A15" s="146" t="s">
        <v>163</v>
      </c>
      <c r="B15" s="27" t="s">
        <v>164</v>
      </c>
      <c r="C15" s="142"/>
      <c r="D15" s="143"/>
    </row>
    <row r="16" ht="16.5" spans="1:4">
      <c r="A16" s="147" t="s">
        <v>165</v>
      </c>
      <c r="B16" s="148">
        <v>0.1</v>
      </c>
      <c r="C16" s="149"/>
      <c r="D16" s="145"/>
    </row>
    <row r="17" ht="16.5" spans="1:4">
      <c r="A17" s="141" t="s">
        <v>166</v>
      </c>
      <c r="B17" s="150" t="s">
        <v>167</v>
      </c>
      <c r="C17" s="142"/>
      <c r="D17" s="143"/>
    </row>
    <row r="18" ht="16.5" spans="1:4">
      <c r="A18" s="151" t="s">
        <v>168</v>
      </c>
      <c r="B18" s="148">
        <v>0.15</v>
      </c>
      <c r="C18" s="149"/>
      <c r="D18" s="145"/>
    </row>
    <row r="19" ht="16.5" spans="1:4">
      <c r="A19" s="152" t="s">
        <v>169</v>
      </c>
      <c r="B19" s="142"/>
      <c r="C19" s="142"/>
      <c r="D19" s="143"/>
    </row>
    <row r="20" ht="16.5" spans="1:4">
      <c r="A20" s="147" t="s">
        <v>170</v>
      </c>
      <c r="B20" s="149"/>
      <c r="C20" s="149"/>
      <c r="D20" s="153">
        <v>0.05</v>
      </c>
    </row>
    <row r="21" ht="16.5" spans="1:4">
      <c r="A21" s="141" t="s">
        <v>171</v>
      </c>
      <c r="B21" s="150">
        <v>0.1</v>
      </c>
      <c r="C21" s="142"/>
      <c r="D21" s="143"/>
    </row>
    <row r="22" ht="16.5" spans="1:4">
      <c r="A22" s="151" t="s">
        <v>172</v>
      </c>
      <c r="B22" s="148">
        <v>0.15</v>
      </c>
      <c r="C22" s="149"/>
      <c r="D22" s="145"/>
    </row>
    <row r="23" ht="16.5" spans="1:4">
      <c r="A23" s="152" t="s">
        <v>173</v>
      </c>
      <c r="B23" s="142"/>
      <c r="C23" s="142"/>
      <c r="D23" s="143"/>
    </row>
    <row r="24" ht="16.5" spans="1:4">
      <c r="A24" s="147" t="s">
        <v>174</v>
      </c>
      <c r="B24" s="29" t="s">
        <v>175</v>
      </c>
      <c r="C24" s="149"/>
      <c r="D24" s="145"/>
    </row>
    <row r="25" ht="16.5" spans="1:4">
      <c r="A25" s="141" t="s">
        <v>176</v>
      </c>
      <c r="B25" s="27" t="s">
        <v>177</v>
      </c>
      <c r="C25" s="142"/>
      <c r="D25" s="143"/>
    </row>
    <row r="26" ht="16.5" spans="1:4">
      <c r="A26" s="147" t="s">
        <v>178</v>
      </c>
      <c r="B26" s="29" t="s">
        <v>177</v>
      </c>
      <c r="C26" s="149"/>
      <c r="D26" s="145"/>
    </row>
    <row r="27" ht="16.5" spans="1:4">
      <c r="A27" s="141" t="s">
        <v>179</v>
      </c>
      <c r="B27" s="27" t="s">
        <v>175</v>
      </c>
      <c r="C27" s="142"/>
      <c r="D27" s="143"/>
    </row>
    <row r="28" ht="16.5" spans="1:4">
      <c r="A28" s="147" t="s">
        <v>180</v>
      </c>
      <c r="B28" s="29" t="s">
        <v>175</v>
      </c>
      <c r="C28" s="149"/>
      <c r="D28" s="145"/>
    </row>
    <row r="29" ht="16.5" spans="1:4">
      <c r="A29" s="141" t="s">
        <v>181</v>
      </c>
      <c r="B29" s="27" t="s">
        <v>175</v>
      </c>
      <c r="C29" s="142"/>
      <c r="D29" s="143"/>
    </row>
    <row r="30" ht="16.5" spans="1:4">
      <c r="A30" s="147" t="s">
        <v>182</v>
      </c>
      <c r="B30" s="29" t="s">
        <v>177</v>
      </c>
      <c r="C30" s="149"/>
      <c r="D30" s="145"/>
    </row>
    <row r="31" ht="16.5" spans="1:4">
      <c r="A31" s="152" t="s">
        <v>183</v>
      </c>
      <c r="B31" s="150">
        <v>0.03</v>
      </c>
      <c r="C31" s="142"/>
      <c r="D31" s="143"/>
    </row>
    <row r="32" ht="16.5" spans="1:4">
      <c r="A32" s="151" t="s">
        <v>184</v>
      </c>
      <c r="B32" s="149"/>
      <c r="C32" s="149"/>
      <c r="D32" s="145"/>
    </row>
    <row r="33" ht="16.5" spans="1:4">
      <c r="A33" s="141" t="s">
        <v>185</v>
      </c>
      <c r="B33" s="150">
        <v>0.03</v>
      </c>
      <c r="C33" s="142"/>
      <c r="D33" s="143"/>
    </row>
    <row r="34" ht="16.5" spans="1:4">
      <c r="A34" s="147" t="s">
        <v>186</v>
      </c>
      <c r="B34" s="148">
        <v>0.1</v>
      </c>
      <c r="C34" s="149"/>
      <c r="D34" s="145"/>
    </row>
    <row r="35" ht="16.5" spans="1:4">
      <c r="A35" s="152" t="s">
        <v>187</v>
      </c>
      <c r="B35" s="142"/>
      <c r="C35" s="142"/>
      <c r="D35" s="143"/>
    </row>
    <row r="36" ht="16.5" spans="1:4">
      <c r="A36" s="147" t="s">
        <v>188</v>
      </c>
      <c r="B36" s="149"/>
      <c r="C36" s="149"/>
      <c r="D36" s="145"/>
    </row>
    <row r="37" ht="16.5" spans="1:4">
      <c r="A37" s="141" t="s">
        <v>189</v>
      </c>
      <c r="B37" s="150">
        <v>0.01</v>
      </c>
      <c r="C37" s="142"/>
      <c r="D37" s="143"/>
    </row>
    <row r="38" ht="16.5" spans="1:4">
      <c r="A38" s="147" t="s">
        <v>190</v>
      </c>
      <c r="B38" s="148">
        <v>0.03</v>
      </c>
      <c r="C38" s="149"/>
      <c r="D38" s="145"/>
    </row>
    <row r="39" ht="16.5" spans="1:4">
      <c r="A39" s="141" t="s">
        <v>191</v>
      </c>
      <c r="B39" s="150">
        <v>0.05</v>
      </c>
      <c r="C39" s="142"/>
      <c r="D39" s="143"/>
    </row>
    <row r="40" ht="16.5" spans="1:4">
      <c r="A40" s="147" t="s">
        <v>192</v>
      </c>
      <c r="B40" s="148">
        <v>0.09</v>
      </c>
      <c r="C40" s="149"/>
      <c r="D40" s="145"/>
    </row>
    <row r="41" ht="16.5" spans="1:4">
      <c r="A41" s="141" t="s">
        <v>193</v>
      </c>
      <c r="B41" s="150">
        <v>0.12</v>
      </c>
      <c r="C41" s="142"/>
      <c r="D41" s="143"/>
    </row>
    <row r="42" ht="16.5" spans="1:4">
      <c r="A42" s="147" t="s">
        <v>194</v>
      </c>
      <c r="B42" s="148">
        <v>0.25</v>
      </c>
      <c r="C42" s="149"/>
      <c r="D42" s="145"/>
    </row>
    <row r="43" ht="16.5" spans="1:4">
      <c r="A43" s="141" t="s">
        <v>195</v>
      </c>
      <c r="B43" s="150">
        <v>0.4</v>
      </c>
      <c r="C43" s="142"/>
      <c r="D43" s="143"/>
    </row>
    <row r="44" ht="16.5" spans="1:4">
      <c r="A44" s="147" t="s">
        <v>196</v>
      </c>
      <c r="B44" s="148">
        <v>0.05</v>
      </c>
      <c r="C44" s="149"/>
      <c r="D44" s="145"/>
    </row>
    <row r="45" ht="16.5" spans="1:4">
      <c r="A45" s="141" t="s">
        <v>197</v>
      </c>
      <c r="B45" s="27" t="s">
        <v>198</v>
      </c>
      <c r="C45" s="142"/>
      <c r="D45" s="154">
        <v>0.1</v>
      </c>
    </row>
    <row r="46" ht="16.5" spans="1:4">
      <c r="A46" s="155" t="s">
        <v>199</v>
      </c>
      <c r="B46" s="148">
        <v>0.1</v>
      </c>
      <c r="C46" s="149"/>
      <c r="D46" s="145"/>
    </row>
    <row r="47" ht="16.5" spans="1:4">
      <c r="A47" s="156" t="s">
        <v>200</v>
      </c>
      <c r="B47" s="157">
        <v>0.2</v>
      </c>
      <c r="C47" s="142"/>
      <c r="D47" s="143"/>
    </row>
    <row r="48" ht="16.5" spans="1:4">
      <c r="A48" s="155" t="s">
        <v>201</v>
      </c>
      <c r="B48" s="158">
        <v>0.1</v>
      </c>
      <c r="C48" s="149"/>
      <c r="D48" s="145"/>
    </row>
    <row r="49" ht="16.5" spans="1:4">
      <c r="A49" s="156" t="s">
        <v>202</v>
      </c>
      <c r="B49" s="157">
        <v>0.05</v>
      </c>
      <c r="C49" s="142"/>
      <c r="D49" s="143"/>
    </row>
    <row r="50" ht="16.5" spans="1:4">
      <c r="A50" s="159" t="s">
        <v>203</v>
      </c>
      <c r="B50" s="160">
        <v>0.05</v>
      </c>
      <c r="C50" s="161"/>
      <c r="D50" s="162"/>
    </row>
  </sheetData>
  <mergeCells count="5">
    <mergeCell ref="A1:D1"/>
    <mergeCell ref="B2:D2"/>
    <mergeCell ref="B4:D4"/>
    <mergeCell ref="A2:A3"/>
    <mergeCell ref="C6:C7"/>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K34" sqref="K34"/>
    </sheetView>
  </sheetViews>
  <sheetFormatPr defaultColWidth="9" defaultRowHeight="16.5" outlineLevelCol="4"/>
  <cols>
    <col min="1" max="1" width="9" style="3"/>
    <col min="2" max="2" width="34.125" style="3" customWidth="1"/>
    <col min="3" max="4" width="15.25" style="3" customWidth="1"/>
    <col min="5" max="5" width="24.375" style="3" customWidth="1"/>
    <col min="6" max="16384" width="9" style="3"/>
  </cols>
  <sheetData>
    <row r="1" ht="46" customHeight="1" spans="1:5">
      <c r="A1" s="113" t="s">
        <v>204</v>
      </c>
      <c r="B1" s="113"/>
      <c r="C1" s="113"/>
      <c r="D1" s="113"/>
      <c r="E1" s="114"/>
    </row>
    <row r="2" ht="15" spans="1:5">
      <c r="A2" s="115" t="s">
        <v>205</v>
      </c>
      <c r="B2" s="115"/>
      <c r="C2" s="115"/>
      <c r="D2" s="115"/>
      <c r="E2" s="115"/>
    </row>
    <row r="3" ht="15.75" spans="1:5">
      <c r="A3" s="116" t="s">
        <v>206</v>
      </c>
      <c r="B3" s="117" t="s">
        <v>207</v>
      </c>
      <c r="C3" s="117" t="s">
        <v>208</v>
      </c>
      <c r="D3" s="118" t="s">
        <v>30</v>
      </c>
      <c r="E3" s="118" t="s">
        <v>209</v>
      </c>
    </row>
    <row r="4" ht="18" spans="1:5">
      <c r="A4" s="119">
        <v>1</v>
      </c>
      <c r="B4" s="99" t="s">
        <v>210</v>
      </c>
      <c r="C4" s="100">
        <v>3</v>
      </c>
      <c r="D4" s="101">
        <v>0</v>
      </c>
      <c r="E4" s="120" t="s">
        <v>211</v>
      </c>
    </row>
    <row r="5" ht="18" spans="1:5">
      <c r="A5" s="121">
        <v>2</v>
      </c>
      <c r="B5" s="88" t="s">
        <v>212</v>
      </c>
      <c r="C5" s="102">
        <v>10</v>
      </c>
      <c r="D5" s="122">
        <v>2520</v>
      </c>
      <c r="E5" s="120"/>
    </row>
    <row r="6" ht="18" spans="1:5">
      <c r="A6" s="78">
        <v>3</v>
      </c>
      <c r="B6" s="86" t="s">
        <v>213</v>
      </c>
      <c r="C6" s="104">
        <v>20</v>
      </c>
      <c r="D6" s="123">
        <v>16920</v>
      </c>
      <c r="E6" s="120"/>
    </row>
    <row r="7" ht="18" spans="1:5">
      <c r="A7" s="121">
        <v>4</v>
      </c>
      <c r="B7" s="88" t="s">
        <v>214</v>
      </c>
      <c r="C7" s="102">
        <v>25</v>
      </c>
      <c r="D7" s="122">
        <v>31920</v>
      </c>
      <c r="E7" s="120"/>
    </row>
    <row r="8" ht="18" spans="1:5">
      <c r="A8" s="78">
        <v>5</v>
      </c>
      <c r="B8" s="86" t="s">
        <v>215</v>
      </c>
      <c r="C8" s="104">
        <v>30</v>
      </c>
      <c r="D8" s="123">
        <v>52920</v>
      </c>
      <c r="E8" s="120"/>
    </row>
    <row r="9" ht="18" spans="1:5">
      <c r="A9" s="121">
        <v>6</v>
      </c>
      <c r="B9" s="88" t="s">
        <v>216</v>
      </c>
      <c r="C9" s="102">
        <v>35</v>
      </c>
      <c r="D9" s="122">
        <v>85920</v>
      </c>
      <c r="E9" s="120"/>
    </row>
    <row r="10" ht="17.25" spans="1:5">
      <c r="A10" s="124">
        <v>7</v>
      </c>
      <c r="B10" s="109" t="s">
        <v>217</v>
      </c>
      <c r="C10" s="110">
        <v>45</v>
      </c>
      <c r="D10" s="125">
        <v>181920</v>
      </c>
      <c r="E10" s="120"/>
    </row>
    <row r="11" ht="15" spans="1:5">
      <c r="A11" s="115" t="s">
        <v>218</v>
      </c>
      <c r="B11" s="115"/>
      <c r="C11" s="115"/>
      <c r="D11" s="115"/>
      <c r="E11" s="115"/>
    </row>
    <row r="12" ht="15.75" spans="1:5">
      <c r="A12" s="116" t="s">
        <v>206</v>
      </c>
      <c r="B12" s="117" t="s">
        <v>207</v>
      </c>
      <c r="C12" s="117" t="s">
        <v>208</v>
      </c>
      <c r="D12" s="118" t="s">
        <v>30</v>
      </c>
      <c r="E12" s="118" t="s">
        <v>209</v>
      </c>
    </row>
    <row r="13" ht="18" spans="1:5">
      <c r="A13" s="119">
        <v>1</v>
      </c>
      <c r="B13" s="99" t="s">
        <v>219</v>
      </c>
      <c r="C13" s="100">
        <v>5</v>
      </c>
      <c r="D13" s="101">
        <v>0</v>
      </c>
      <c r="E13" s="101"/>
    </row>
    <row r="14" ht="17.25" spans="1:5">
      <c r="A14" s="121">
        <v>2</v>
      </c>
      <c r="B14" s="88" t="s">
        <v>220</v>
      </c>
      <c r="C14" s="102">
        <v>10</v>
      </c>
      <c r="D14" s="122">
        <v>1500</v>
      </c>
      <c r="E14" s="101"/>
    </row>
    <row r="15" spans="1:5">
      <c r="A15" s="78">
        <v>3</v>
      </c>
      <c r="B15" s="86" t="s">
        <v>221</v>
      </c>
      <c r="C15" s="104">
        <v>20</v>
      </c>
      <c r="D15" s="105">
        <v>10500</v>
      </c>
      <c r="E15" s="105"/>
    </row>
    <row r="16" spans="1:5">
      <c r="A16" s="121">
        <v>4</v>
      </c>
      <c r="B16" s="88" t="s">
        <v>222</v>
      </c>
      <c r="C16" s="102">
        <v>30</v>
      </c>
      <c r="D16" s="103">
        <v>40500</v>
      </c>
      <c r="E16" s="105"/>
    </row>
    <row r="17" spans="1:5">
      <c r="A17" s="124">
        <v>5</v>
      </c>
      <c r="B17" s="109" t="s">
        <v>223</v>
      </c>
      <c r="C17" s="110">
        <v>35</v>
      </c>
      <c r="D17" s="111">
        <v>65500</v>
      </c>
      <c r="E17" s="105"/>
    </row>
    <row r="18" ht="15" spans="1:5">
      <c r="A18" s="115" t="s">
        <v>224</v>
      </c>
      <c r="B18" s="115"/>
      <c r="C18" s="115"/>
      <c r="D18" s="115"/>
      <c r="E18" s="115"/>
    </row>
    <row r="19" ht="15.75" spans="1:5">
      <c r="A19" s="116" t="s">
        <v>206</v>
      </c>
      <c r="B19" s="117" t="s">
        <v>225</v>
      </c>
      <c r="C19" s="117" t="s">
        <v>208</v>
      </c>
      <c r="D19" s="118" t="s">
        <v>30</v>
      </c>
      <c r="E19" s="118"/>
    </row>
    <row r="20" ht="17.25" spans="1:5">
      <c r="A20" s="119">
        <v>1</v>
      </c>
      <c r="B20" s="99" t="s">
        <v>226</v>
      </c>
      <c r="C20" s="100">
        <v>20</v>
      </c>
      <c r="D20" s="101">
        <v>0</v>
      </c>
      <c r="E20" s="101"/>
    </row>
    <row r="21" spans="1:5">
      <c r="A21" s="121">
        <v>2</v>
      </c>
      <c r="B21" s="88" t="s">
        <v>227</v>
      </c>
      <c r="C21" s="102">
        <v>30</v>
      </c>
      <c r="D21" s="103">
        <v>2000</v>
      </c>
      <c r="E21" s="103"/>
    </row>
    <row r="22" spans="1:5">
      <c r="A22" s="124">
        <v>3</v>
      </c>
      <c r="B22" s="109" t="s">
        <v>228</v>
      </c>
      <c r="C22" s="110">
        <v>40</v>
      </c>
      <c r="D22" s="111">
        <v>7000</v>
      </c>
      <c r="E22" s="111"/>
    </row>
    <row r="23" ht="15.75" spans="1:5">
      <c r="A23" s="126" t="s">
        <v>229</v>
      </c>
      <c r="B23" s="126"/>
      <c r="C23" s="126"/>
      <c r="D23" s="126"/>
      <c r="E23" s="126"/>
    </row>
    <row r="24" ht="17.25" spans="1:5">
      <c r="A24" s="127" t="s">
        <v>230</v>
      </c>
      <c r="B24" s="127"/>
      <c r="C24" s="127"/>
      <c r="D24" s="127"/>
      <c r="E24" s="127"/>
    </row>
    <row r="25" ht="15" spans="1:5">
      <c r="A25" s="115" t="s">
        <v>231</v>
      </c>
      <c r="B25" s="115"/>
      <c r="C25" s="115"/>
      <c r="D25" s="115"/>
      <c r="E25" s="115"/>
    </row>
    <row r="26" ht="15.75" spans="1:5">
      <c r="A26" s="116" t="s">
        <v>232</v>
      </c>
      <c r="B26" s="117" t="s">
        <v>233</v>
      </c>
      <c r="C26" s="117"/>
      <c r="D26" s="118"/>
      <c r="E26" s="118" t="s">
        <v>234</v>
      </c>
    </row>
    <row r="27" ht="17.25" spans="1:5">
      <c r="A27" s="119">
        <v>1</v>
      </c>
      <c r="B27" s="99" t="s">
        <v>235</v>
      </c>
      <c r="C27" s="99"/>
      <c r="D27" s="120"/>
      <c r="E27" s="101" t="s">
        <v>236</v>
      </c>
    </row>
    <row r="28" spans="1:5">
      <c r="A28" s="121">
        <v>2</v>
      </c>
      <c r="B28" s="88" t="s">
        <v>237</v>
      </c>
      <c r="C28" s="88"/>
      <c r="D28" s="106"/>
      <c r="E28" s="103" t="s">
        <v>238</v>
      </c>
    </row>
    <row r="29" spans="1:5">
      <c r="A29" s="124">
        <v>3</v>
      </c>
      <c r="B29" s="109" t="s">
        <v>239</v>
      </c>
      <c r="C29" s="109"/>
      <c r="D29" s="128"/>
      <c r="E29" s="111" t="s">
        <v>240</v>
      </c>
    </row>
  </sheetData>
  <mergeCells count="14">
    <mergeCell ref="A1:E1"/>
    <mergeCell ref="A2:E2"/>
    <mergeCell ref="A11:E11"/>
    <mergeCell ref="A18:E18"/>
    <mergeCell ref="A23:E23"/>
    <mergeCell ref="A24:E24"/>
    <mergeCell ref="A25:E25"/>
    <mergeCell ref="B26:C26"/>
    <mergeCell ref="B27:C27"/>
    <mergeCell ref="B28:C28"/>
    <mergeCell ref="B29:C29"/>
    <mergeCell ref="E4:E10"/>
    <mergeCell ref="E13:E14"/>
    <mergeCell ref="E15:E17"/>
  </mergeCells>
  <printOptions horizontalCentered="1"/>
  <pageMargins left="0.751388888888889" right="0.751388888888889" top="1" bottom="1" header="0.5" footer="0.5"/>
  <pageSetup paperSize="9"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6"/>
  <sheetViews>
    <sheetView workbookViewId="0">
      <selection activeCell="H33" sqref="H33"/>
    </sheetView>
  </sheetViews>
  <sheetFormatPr defaultColWidth="9" defaultRowHeight="16.5" outlineLevelCol="4"/>
  <cols>
    <col min="1" max="1" width="24.125" style="3" customWidth="1"/>
    <col min="2" max="2" width="64.625" style="3" customWidth="1"/>
    <col min="3" max="3" width="47.25" style="3" customWidth="1"/>
    <col min="4" max="4" width="12.75" style="3" customWidth="1"/>
    <col min="5" max="5" width="37.125" style="3" customWidth="1"/>
    <col min="6" max="16384" width="9" style="3"/>
  </cols>
  <sheetData>
    <row r="1" ht="33.75" spans="1:5">
      <c r="A1" s="33" t="s">
        <v>241</v>
      </c>
      <c r="B1" s="33"/>
      <c r="C1" s="33"/>
      <c r="D1" s="33"/>
      <c r="E1" s="33"/>
    </row>
    <row r="2" s="93" customFormat="1" ht="51" customHeight="1" spans="1:5">
      <c r="A2" s="96" t="s">
        <v>242</v>
      </c>
      <c r="B2" s="97" t="s">
        <v>243</v>
      </c>
      <c r="C2" s="97" t="s">
        <v>244</v>
      </c>
      <c r="D2" s="97" t="s">
        <v>245</v>
      </c>
      <c r="E2" s="98" t="s">
        <v>246</v>
      </c>
    </row>
    <row r="3" s="94" customFormat="1" ht="17.25" spans="1:5">
      <c r="A3" s="40" t="s">
        <v>247</v>
      </c>
      <c r="B3" s="99" t="s">
        <v>248</v>
      </c>
      <c r="C3" s="99" t="s">
        <v>249</v>
      </c>
      <c r="D3" s="100" t="s">
        <v>250</v>
      </c>
      <c r="E3" s="101" t="s">
        <v>251</v>
      </c>
    </row>
    <row r="4" s="94" customFormat="1" spans="1:5">
      <c r="A4" s="43" t="s">
        <v>252</v>
      </c>
      <c r="B4" s="88" t="s">
        <v>253</v>
      </c>
      <c r="C4" s="88" t="s">
        <v>254</v>
      </c>
      <c r="D4" s="102" t="s">
        <v>250</v>
      </c>
      <c r="E4" s="103" t="s">
        <v>251</v>
      </c>
    </row>
    <row r="5" s="94" customFormat="1" spans="1:5">
      <c r="A5" s="46" t="s">
        <v>255</v>
      </c>
      <c r="B5" s="86" t="s">
        <v>256</v>
      </c>
      <c r="C5" s="86" t="s">
        <v>257</v>
      </c>
      <c r="D5" s="104" t="s">
        <v>250</v>
      </c>
      <c r="E5" s="105" t="s">
        <v>251</v>
      </c>
    </row>
    <row r="6" s="95" customFormat="1" spans="1:5">
      <c r="A6" s="43" t="s">
        <v>258</v>
      </c>
      <c r="B6" s="88" t="s">
        <v>259</v>
      </c>
      <c r="C6" s="88" t="s">
        <v>260</v>
      </c>
      <c r="D6" s="102" t="s">
        <v>250</v>
      </c>
      <c r="E6" s="103" t="s">
        <v>261</v>
      </c>
    </row>
    <row r="7" s="94" customFormat="1" spans="1:5">
      <c r="A7" s="46" t="s">
        <v>262</v>
      </c>
      <c r="B7" s="86" t="s">
        <v>263</v>
      </c>
      <c r="C7" s="86" t="s">
        <v>264</v>
      </c>
      <c r="D7" s="104" t="s">
        <v>250</v>
      </c>
      <c r="E7" s="105" t="s">
        <v>251</v>
      </c>
    </row>
    <row r="8" s="95" customFormat="1" spans="1:5">
      <c r="A8" s="43" t="s">
        <v>265</v>
      </c>
      <c r="B8" s="88" t="s">
        <v>266</v>
      </c>
      <c r="C8" s="88" t="s">
        <v>267</v>
      </c>
      <c r="D8" s="102" t="s">
        <v>250</v>
      </c>
      <c r="E8" s="106" t="s">
        <v>268</v>
      </c>
    </row>
    <row r="9" s="95" customFormat="1" spans="1:5">
      <c r="A9" s="46" t="s">
        <v>269</v>
      </c>
      <c r="B9" s="86" t="s">
        <v>270</v>
      </c>
      <c r="C9" s="86" t="s">
        <v>271</v>
      </c>
      <c r="D9" s="104" t="s">
        <v>250</v>
      </c>
      <c r="E9" s="107" t="s">
        <v>272</v>
      </c>
    </row>
    <row r="10" s="95" customFormat="1" spans="1:5">
      <c r="A10" s="43" t="s">
        <v>273</v>
      </c>
      <c r="B10" s="88" t="s">
        <v>274</v>
      </c>
      <c r="C10" s="88" t="s">
        <v>275</v>
      </c>
      <c r="D10" s="102" t="s">
        <v>250</v>
      </c>
      <c r="E10" s="106" t="s">
        <v>268</v>
      </c>
    </row>
    <row r="11" s="95" customFormat="1" spans="1:5">
      <c r="A11" s="46" t="s">
        <v>276</v>
      </c>
      <c r="B11" s="86" t="s">
        <v>277</v>
      </c>
      <c r="C11" s="86" t="s">
        <v>278</v>
      </c>
      <c r="D11" s="104" t="s">
        <v>250</v>
      </c>
      <c r="E11" s="107" t="s">
        <v>268</v>
      </c>
    </row>
    <row r="12" s="95" customFormat="1" spans="1:5">
      <c r="A12" s="43" t="s">
        <v>279</v>
      </c>
      <c r="B12" s="88" t="s">
        <v>280</v>
      </c>
      <c r="C12" s="88" t="s">
        <v>281</v>
      </c>
      <c r="D12" s="102" t="s">
        <v>250</v>
      </c>
      <c r="E12" s="103" t="s">
        <v>251</v>
      </c>
    </row>
    <row r="13" s="94" customFormat="1" spans="1:5">
      <c r="A13" s="46" t="s">
        <v>282</v>
      </c>
      <c r="B13" s="86" t="s">
        <v>283</v>
      </c>
      <c r="C13" s="86" t="s">
        <v>284</v>
      </c>
      <c r="D13" s="104" t="s">
        <v>285</v>
      </c>
      <c r="E13" s="105" t="s">
        <v>251</v>
      </c>
    </row>
    <row r="14" s="95" customFormat="1" ht="33" spans="1:5">
      <c r="A14" s="43" t="s">
        <v>286</v>
      </c>
      <c r="B14" s="88" t="s">
        <v>287</v>
      </c>
      <c r="C14" s="88" t="s">
        <v>288</v>
      </c>
      <c r="D14" s="102" t="s">
        <v>289</v>
      </c>
      <c r="E14" s="103" t="s">
        <v>251</v>
      </c>
    </row>
    <row r="15" s="95" customFormat="1" ht="33" spans="1:5">
      <c r="A15" s="108" t="s">
        <v>290</v>
      </c>
      <c r="B15" s="109" t="s">
        <v>291</v>
      </c>
      <c r="C15" s="109" t="s">
        <v>292</v>
      </c>
      <c r="D15" s="110" t="s">
        <v>293</v>
      </c>
      <c r="E15" s="111" t="s">
        <v>251</v>
      </c>
    </row>
    <row r="16" ht="17.25" spans="1:1">
      <c r="A16" s="112" t="s">
        <v>294</v>
      </c>
    </row>
  </sheetData>
  <mergeCells count="1">
    <mergeCell ref="A1:E1"/>
  </mergeCells>
  <hyperlinks>
    <hyperlink ref="B12" r:id="rId1" display="包括技术开发、转让、咨询、服务等合同" tooltip="http://www.chinaacc.com/wangxiao/zixun/"/>
  </hyperlink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4"/>
  <sheetViews>
    <sheetView workbookViewId="0">
      <selection activeCell="L23" sqref="L23"/>
    </sheetView>
  </sheetViews>
  <sheetFormatPr defaultColWidth="9" defaultRowHeight="16.5" outlineLevelCol="4"/>
  <cols>
    <col min="1" max="1" width="10.25" style="50" customWidth="1"/>
    <col min="2" max="2" width="25.125" style="50" customWidth="1"/>
    <col min="3" max="3" width="32" style="50" customWidth="1"/>
    <col min="4" max="4" width="13.125" style="50" customWidth="1"/>
    <col min="5" max="5" width="35.125" style="50" customWidth="1"/>
    <col min="6" max="16384" width="9" style="50"/>
  </cols>
  <sheetData>
    <row r="1" s="50" customFormat="1" ht="35" customHeight="1" spans="1:5">
      <c r="A1" s="66" t="s">
        <v>295</v>
      </c>
      <c r="B1" s="66"/>
      <c r="C1" s="66"/>
      <c r="D1" s="66"/>
      <c r="E1" s="66"/>
    </row>
    <row r="2" s="65" customFormat="1" ht="20.25" spans="1:5">
      <c r="A2" s="67" t="s">
        <v>141</v>
      </c>
      <c r="B2" s="67"/>
      <c r="C2" s="68" t="s">
        <v>296</v>
      </c>
      <c r="D2" s="68" t="s">
        <v>297</v>
      </c>
      <c r="E2" s="69" t="s">
        <v>298</v>
      </c>
    </row>
    <row r="3" s="50" customFormat="1" ht="17.25" spans="1:5">
      <c r="A3" s="70" t="s">
        <v>299</v>
      </c>
      <c r="B3" s="70"/>
      <c r="C3" s="71" t="s">
        <v>300</v>
      </c>
      <c r="D3" s="72" t="s">
        <v>301</v>
      </c>
      <c r="E3" s="73"/>
    </row>
    <row r="4" s="50" customFormat="1" spans="1:5">
      <c r="A4" s="74" t="s">
        <v>302</v>
      </c>
      <c r="B4" s="74"/>
      <c r="C4" s="75" t="s">
        <v>300</v>
      </c>
      <c r="D4" s="76" t="s">
        <v>303</v>
      </c>
      <c r="E4" s="77"/>
    </row>
    <row r="5" s="50" customFormat="1" spans="1:5">
      <c r="A5" s="78" t="s">
        <v>304</v>
      </c>
      <c r="B5" s="79" t="s">
        <v>305</v>
      </c>
      <c r="C5" s="80" t="s">
        <v>306</v>
      </c>
      <c r="D5" s="79" t="s">
        <v>307</v>
      </c>
      <c r="E5" s="81"/>
    </row>
    <row r="6" s="50" customFormat="1" spans="1:5">
      <c r="A6" s="78"/>
      <c r="B6" s="82" t="s">
        <v>308</v>
      </c>
      <c r="C6" s="75" t="s">
        <v>306</v>
      </c>
      <c r="D6" s="82" t="s">
        <v>309</v>
      </c>
      <c r="E6" s="81"/>
    </row>
    <row r="7" s="50" customFormat="1" spans="1:5">
      <c r="A7" s="78"/>
      <c r="B7" s="79" t="s">
        <v>310</v>
      </c>
      <c r="C7" s="80" t="s">
        <v>306</v>
      </c>
      <c r="D7" s="79" t="s">
        <v>311</v>
      </c>
      <c r="E7" s="81"/>
    </row>
    <row r="8" s="50" customFormat="1" ht="49.5" spans="1:5">
      <c r="A8" s="78"/>
      <c r="B8" s="76" t="s">
        <v>312</v>
      </c>
      <c r="C8" s="75" t="s">
        <v>306</v>
      </c>
      <c r="D8" s="83" t="s">
        <v>313</v>
      </c>
      <c r="E8" s="81"/>
    </row>
    <row r="9" s="50" customFormat="1" ht="41" customHeight="1" spans="1:5">
      <c r="A9" s="84" t="s">
        <v>314</v>
      </c>
      <c r="B9" s="85" t="s">
        <v>315</v>
      </c>
      <c r="C9" s="86" t="s">
        <v>316</v>
      </c>
      <c r="D9" s="85" t="s">
        <v>317</v>
      </c>
      <c r="E9" s="87" t="s">
        <v>318</v>
      </c>
    </row>
    <row r="10" s="50" customFormat="1" ht="41" customHeight="1" spans="1:5">
      <c r="A10" s="84"/>
      <c r="B10" s="85"/>
      <c r="C10" s="88" t="s">
        <v>319</v>
      </c>
      <c r="D10" s="83" t="s">
        <v>320</v>
      </c>
      <c r="E10" s="87"/>
    </row>
    <row r="11" s="50" customFormat="1" ht="41" customHeight="1" spans="1:5">
      <c r="A11" s="84"/>
      <c r="B11" s="85"/>
      <c r="C11" s="86" t="s">
        <v>321</v>
      </c>
      <c r="D11" s="89" t="s">
        <v>322</v>
      </c>
      <c r="E11" s="87"/>
    </row>
    <row r="12" s="50" customFormat="1" ht="41" customHeight="1" spans="1:5">
      <c r="A12" s="84"/>
      <c r="B12" s="85"/>
      <c r="C12" s="88" t="s">
        <v>323</v>
      </c>
      <c r="D12" s="90" t="s">
        <v>324</v>
      </c>
      <c r="E12" s="87"/>
    </row>
    <row r="13" s="50" customFormat="1" ht="41" customHeight="1" spans="1:5">
      <c r="A13" s="84"/>
      <c r="B13" s="85"/>
      <c r="C13" s="86" t="s">
        <v>325</v>
      </c>
      <c r="D13" s="89" t="s">
        <v>326</v>
      </c>
      <c r="E13" s="87"/>
    </row>
    <row r="14" s="50" customFormat="1" ht="41" customHeight="1" spans="1:5">
      <c r="A14" s="84"/>
      <c r="B14" s="85"/>
      <c r="C14" s="91" t="s">
        <v>327</v>
      </c>
      <c r="D14" s="92" t="s">
        <v>328</v>
      </c>
      <c r="E14" s="87"/>
    </row>
  </sheetData>
  <mergeCells count="9">
    <mergeCell ref="A1:E1"/>
    <mergeCell ref="A2:B2"/>
    <mergeCell ref="A3:B3"/>
    <mergeCell ref="A4:B4"/>
    <mergeCell ref="A5:A8"/>
    <mergeCell ref="A9:A14"/>
    <mergeCell ref="B9:B14"/>
    <mergeCell ref="E5:E8"/>
    <mergeCell ref="E9:E14"/>
  </mergeCells>
  <printOptions horizontalCentered="1"/>
  <pageMargins left="0.751388888888889" right="0.751388888888889" top="1" bottom="1" header="0.5" footer="0.5"/>
  <pageSetup paperSize="9"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5"/>
  <sheetViews>
    <sheetView workbookViewId="0">
      <selection activeCell="A2" sqref="A2:B2"/>
    </sheetView>
  </sheetViews>
  <sheetFormatPr defaultColWidth="48.875" defaultRowHeight="16.5" outlineLevelCol="1"/>
  <cols>
    <col min="1" max="1" width="64.875" style="50" customWidth="1"/>
    <col min="2" max="16384" width="48.875" style="50" customWidth="1"/>
  </cols>
  <sheetData>
    <row r="1" s="50" customFormat="1" ht="33.75" spans="1:2">
      <c r="A1" s="52" t="s">
        <v>329</v>
      </c>
      <c r="B1" s="52"/>
    </row>
    <row r="2" s="51" customFormat="1" ht="23.25" spans="1:2">
      <c r="A2" s="53" t="s">
        <v>141</v>
      </c>
      <c r="B2" s="54" t="s">
        <v>49</v>
      </c>
    </row>
    <row r="3" s="50" customFormat="1" ht="17.25" spans="1:2">
      <c r="A3" s="55" t="s">
        <v>329</v>
      </c>
      <c r="B3" s="56">
        <v>0.25</v>
      </c>
    </row>
    <row r="4" s="50" customFormat="1" ht="49.5" spans="1:2">
      <c r="A4" s="57" t="s">
        <v>330</v>
      </c>
      <c r="B4" s="58">
        <v>0.2</v>
      </c>
    </row>
    <row r="5" s="50" customFormat="1" spans="1:2">
      <c r="A5" s="59" t="s">
        <v>331</v>
      </c>
      <c r="B5" s="60">
        <v>0.15</v>
      </c>
    </row>
    <row r="6" s="50" customFormat="1" spans="1:2">
      <c r="A6" s="61" t="s">
        <v>332</v>
      </c>
      <c r="B6" s="58">
        <v>0.15</v>
      </c>
    </row>
    <row r="7" s="50" customFormat="1" spans="1:2">
      <c r="A7" s="59" t="s">
        <v>333</v>
      </c>
      <c r="B7" s="60">
        <v>0.15</v>
      </c>
    </row>
    <row r="8" s="50" customFormat="1" spans="1:2">
      <c r="A8" s="61" t="s">
        <v>334</v>
      </c>
      <c r="B8" s="58">
        <v>0.15</v>
      </c>
    </row>
    <row r="9" s="50" customFormat="1" spans="1:2">
      <c r="A9" s="59" t="s">
        <v>335</v>
      </c>
      <c r="B9" s="60">
        <v>0.15</v>
      </c>
    </row>
    <row r="10" s="50" customFormat="1" spans="1:2">
      <c r="A10" s="61" t="s">
        <v>336</v>
      </c>
      <c r="B10" s="58">
        <v>0.15</v>
      </c>
    </row>
    <row r="11" s="50" customFormat="1" spans="1:2">
      <c r="A11" s="59" t="s">
        <v>337</v>
      </c>
      <c r="B11" s="60">
        <v>0.1</v>
      </c>
    </row>
    <row r="12" s="50" customFormat="1" spans="1:2">
      <c r="A12" s="61" t="s">
        <v>338</v>
      </c>
      <c r="B12" s="58">
        <v>0.15</v>
      </c>
    </row>
    <row r="13" s="50" customFormat="1" ht="33" spans="1:2">
      <c r="A13" s="62" t="s">
        <v>339</v>
      </c>
      <c r="B13" s="63">
        <v>0.1</v>
      </c>
    </row>
    <row r="15" s="50" customFormat="1" spans="1:1">
      <c r="A15" s="64"/>
    </row>
  </sheetData>
  <mergeCells count="1">
    <mergeCell ref="A1:B1"/>
  </mergeCell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selection activeCell="A1" sqref="A1:H1"/>
    </sheetView>
  </sheetViews>
  <sheetFormatPr defaultColWidth="9" defaultRowHeight="16.5" outlineLevelRow="7" outlineLevelCol="7"/>
  <cols>
    <col min="1" max="1" width="35.75" style="3" customWidth="1"/>
    <col min="2" max="7" width="9" style="3"/>
    <col min="8" max="8" width="32.125" style="3" customWidth="1"/>
    <col min="9" max="16384" width="9" style="3"/>
  </cols>
  <sheetData>
    <row r="1" ht="56" customHeight="1" spans="1:8">
      <c r="A1" s="33" t="s">
        <v>340</v>
      </c>
      <c r="B1" s="33"/>
      <c r="C1" s="33"/>
      <c r="D1" s="33"/>
      <c r="E1" s="33"/>
      <c r="F1" s="33"/>
      <c r="G1" s="33"/>
      <c r="H1" s="33"/>
    </row>
    <row r="2" s="3" customFormat="1" ht="19.5" spans="1:8">
      <c r="A2" s="34" t="s">
        <v>341</v>
      </c>
      <c r="B2" s="35" t="s">
        <v>342</v>
      </c>
      <c r="C2" s="35"/>
      <c r="D2" s="35"/>
      <c r="E2" s="35"/>
      <c r="F2" s="35"/>
      <c r="G2" s="35"/>
      <c r="H2" s="36" t="s">
        <v>298</v>
      </c>
    </row>
    <row r="3" s="3" customFormat="1" ht="19.5" spans="1:8">
      <c r="A3" s="34"/>
      <c r="B3" s="37" t="s">
        <v>343</v>
      </c>
      <c r="C3" s="37"/>
      <c r="D3" s="37"/>
      <c r="E3" s="37" t="s">
        <v>344</v>
      </c>
      <c r="F3" s="37"/>
      <c r="G3" s="37"/>
      <c r="H3" s="36"/>
    </row>
    <row r="4" s="3" customFormat="1" ht="20.25" spans="1:8">
      <c r="A4" s="34"/>
      <c r="B4" s="38" t="s">
        <v>345</v>
      </c>
      <c r="C4" s="38" t="s">
        <v>346</v>
      </c>
      <c r="D4" s="39" t="s">
        <v>347</v>
      </c>
      <c r="E4" s="38" t="s">
        <v>345</v>
      </c>
      <c r="F4" s="39" t="s">
        <v>346</v>
      </c>
      <c r="G4" s="39" t="s">
        <v>347</v>
      </c>
      <c r="H4" s="36"/>
    </row>
    <row r="5" ht="44" customHeight="1" spans="1:8">
      <c r="A5" s="40" t="s">
        <v>348</v>
      </c>
      <c r="B5" s="41">
        <v>12.6</v>
      </c>
      <c r="C5" s="41">
        <v>4.2</v>
      </c>
      <c r="D5" s="41">
        <v>2.1</v>
      </c>
      <c r="E5" s="41">
        <v>9</v>
      </c>
      <c r="F5" s="41">
        <v>3</v>
      </c>
      <c r="G5" s="41">
        <v>1.5</v>
      </c>
      <c r="H5" s="42" t="s">
        <v>349</v>
      </c>
    </row>
    <row r="6" ht="44" customHeight="1" spans="1:8">
      <c r="A6" s="43" t="s">
        <v>350</v>
      </c>
      <c r="B6" s="44">
        <v>24</v>
      </c>
      <c r="C6" s="44">
        <v>8</v>
      </c>
      <c r="D6" s="44">
        <v>4</v>
      </c>
      <c r="E6" s="44">
        <v>17.4</v>
      </c>
      <c r="F6" s="44">
        <v>5.8</v>
      </c>
      <c r="G6" s="44">
        <v>2.9</v>
      </c>
      <c r="H6" s="45"/>
    </row>
    <row r="7" ht="44" customHeight="1" spans="1:8">
      <c r="A7" s="46" t="s">
        <v>351</v>
      </c>
      <c r="B7" s="47">
        <v>27.6</v>
      </c>
      <c r="C7" s="47">
        <v>9.2</v>
      </c>
      <c r="D7" s="47">
        <v>4.6</v>
      </c>
      <c r="E7" s="47">
        <v>19.8</v>
      </c>
      <c r="F7" s="47">
        <v>6.6</v>
      </c>
      <c r="G7" s="47">
        <v>3.3</v>
      </c>
      <c r="H7" s="45"/>
    </row>
    <row r="8" ht="44" customHeight="1" spans="1:8">
      <c r="A8" s="48" t="s">
        <v>352</v>
      </c>
      <c r="B8" s="49">
        <v>31.8</v>
      </c>
      <c r="C8" s="49">
        <v>10.6</v>
      </c>
      <c r="D8" s="49">
        <v>5.3</v>
      </c>
      <c r="E8" s="49">
        <v>22.8</v>
      </c>
      <c r="F8" s="49">
        <v>7.6</v>
      </c>
      <c r="G8" s="49">
        <v>3.8</v>
      </c>
      <c r="H8" s="45"/>
    </row>
  </sheetData>
  <mergeCells count="7">
    <mergeCell ref="A1:H1"/>
    <mergeCell ref="B2:G2"/>
    <mergeCell ref="B3:D3"/>
    <mergeCell ref="E3:G3"/>
    <mergeCell ref="A2:A4"/>
    <mergeCell ref="H2:H4"/>
    <mergeCell ref="H5:H8"/>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11</vt:i4>
      </vt:variant>
    </vt:vector>
  </HeadingPairs>
  <TitlesOfParts>
    <vt:vector size="11" baseType="lpstr">
      <vt:lpstr>封面</vt:lpstr>
      <vt:lpstr>自动计算表</vt:lpstr>
      <vt:lpstr>增值税税率表</vt:lpstr>
      <vt:lpstr>消费税税率表</vt:lpstr>
      <vt:lpstr>个人所得税税率表</vt:lpstr>
      <vt:lpstr>印花税税率表</vt:lpstr>
      <vt:lpstr>环境保护税税额</vt:lpstr>
      <vt:lpstr>企业所得税税率表</vt:lpstr>
      <vt:lpstr>船舶吨税税率</vt:lpstr>
      <vt:lpstr>车船税税额表</vt:lpstr>
      <vt:lpstr>资源税税率表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dc:creator>
  <cp:lastModifiedBy>优学优课</cp:lastModifiedBy>
  <dcterms:created xsi:type="dcterms:W3CDTF">2020-03-05T16:07:00Z</dcterms:created>
  <dcterms:modified xsi:type="dcterms:W3CDTF">2020-07-31T03:52:22Z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KSOProductBuildVer">
    <vt:lpwstr>2052-11.1.0.9828</vt:lpwstr>
  </property>
</Properties>
</file>