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<sst xmlns="http://schemas.openxmlformats.org/spreadsheetml/2006/main" count="75" uniqueCount="27">
  <si>
    <t>月份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</si>
  <si>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</si>
  <si>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</si>
  <si>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</si>
  <si>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</si>
  <si>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</si>
  <si>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</si>
  <si>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</si>
  <si>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</si>
  <si>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合计</t>
  </si>
  <si>
    <t>收入</t>
  </si>
  <si>
    <t>支出</t>
  </si>
  <si>
    <t>日期</t>
  </si>
  <si>
    <t>收入项目</t>
  </si>
  <si>
    <t>收入金额</t>
  </si>
  <si>
    <t>收入账户</t>
  </si>
  <si>
    <t>支出项目</t>
  </si>
  <si>
    <t>支出金额</t>
  </si>
  <si>
    <t>支出账户</t>
  </si>
  <si>
    <t>备注</t>
  </si>
  <si>
    <t>收到XXXX项目款</t>
  </si>
  <si>
    <t>微信</t>
  </si>
  <si>
    <t>支付XXXX材料款</t>
  </si>
  <si>
    <t>支付宝</t>
  </si>
  <si>
    <t>现金</t>
  </si>
  <si>
    <t>账户名称</t>
  </si>
  <si>
    <t>银行卡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</si>
</sst>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方正仿宋_GBK"/>
      <charset val="134"/>
    </font>
    <font>
      <b/>
      <sz val="12"/>
      <color theme="0"/>
      <name val="方正仿宋_GBK"/>
      <charset val="134"/>
    </font>
    <font>
      <b/>
      <sz val="11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25"/>
      </left>
      <right style="thin">
        <color theme="0" tint="-0.25"/>
      </right>
      <top style="medium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medium">
        <color theme="0" tint="-0.25"/>
      </top>
      <bottom style="thin">
        <color theme="0" tint="-0.25"/>
      </bottom>
      <diagonal/>
    </border>
    <border>
      <left style="medium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medium">
        <color theme="0" tint="-0.25"/>
      </left>
      <right style="thin">
        <color theme="0" tint="-0.25"/>
      </right>
      <top style="thin">
        <color theme="0" tint="-0.25"/>
      </top>
      <bottom style="medium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medium">
        <color theme="0" tint="-0.25"/>
      </bottom>
      <diagonal/>
    </border>
    <border>
      <left style="medium">
        <color theme="0" tint="-0.35"/>
      </left>
      <right style="thin">
        <color theme="0" tint="-0.25"/>
      </right>
      <top style="medium">
        <color theme="0" tint="-0.3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medium">
        <color theme="0" tint="-0.35"/>
      </top>
      <bottom style="thin">
        <color theme="0" tint="-0.25"/>
      </bottom>
      <diagonal/>
    </border>
    <border>
      <left style="medium">
        <color theme="0" tint="-0.35"/>
      </left>
      <right style="thin">
        <color theme="0" tint="-0.35"/>
      </right>
      <top/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/>
      <bottom style="thin">
        <color theme="0" tint="-0.35"/>
      </bottom>
      <diagonal/>
    </border>
    <border>
      <left style="medium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medium">
        <color theme="0" tint="-0.35"/>
      </left>
      <right style="thin">
        <color theme="0" tint="-0.35"/>
      </right>
      <top style="thin">
        <color theme="0" tint="-0.35"/>
      </top>
      <bottom style="medium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medium">
        <color theme="0" tint="-0.35"/>
      </bottom>
      <diagonal/>
    </border>
    <border>
      <left style="thin">
        <color theme="0" tint="-0.25"/>
      </left>
      <right style="medium">
        <color theme="0" tint="-0.25"/>
      </right>
      <top style="medium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medium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medium">
        <color theme="0" tint="-0.25"/>
      </right>
      <top style="thin">
        <color theme="0" tint="-0.25"/>
      </top>
      <bottom style="medium">
        <color theme="0" tint="-0.25"/>
      </bottom>
      <diagonal/>
    </border>
    <border>
      <left style="thin">
        <color theme="0" tint="-0.25"/>
      </left>
      <right style="medium">
        <color theme="0" tint="-0.35"/>
      </right>
      <top style="medium">
        <color theme="0" tint="-0.35"/>
      </top>
      <bottom style="thin">
        <color theme="0" tint="-0.25"/>
      </bottom>
      <diagonal/>
    </border>
    <border>
      <left style="thin">
        <color theme="0" tint="-0.35"/>
      </left>
      <right style="medium">
        <color theme="0" tint="-0.35"/>
      </right>
      <top/>
      <bottom style="thin">
        <color theme="0" tint="-0.35"/>
      </bottom>
      <diagonal/>
    </border>
    <border>
      <left style="thin">
        <color theme="0" tint="-0.35"/>
      </left>
      <right style="medium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medium">
        <color theme="0" tint="-0.35"/>
      </left>
      <right style="thin">
        <color theme="0" tint="-0.35"/>
      </right>
      <top style="medium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medium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medium">
        <color theme="0" tint="-0.35"/>
      </right>
      <top style="medium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medium">
        <color theme="0" tint="-0.35"/>
      </right>
      <top style="thin">
        <color theme="0" tint="-0.35"/>
      </top>
      <bottom style="medium">
        <color theme="0" tint="-0.3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2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25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3" fillId="17" borderId="2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3" fontId="4" fillId="3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3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3" fontId="5" fillId="0" borderId="1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3" fontId="3" fillId="0" borderId="16" xfId="0" applyNumberFormat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3" fontId="5" fillId="0" borderId="20" xfId="0" applyNumberFormat="1" applyFont="1" applyFill="1" applyBorder="1" applyAlignment="1">
      <alignment horizontal="center" vertical="center"/>
    </xf>
    <xf numFmtId="43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4056"/>
      <color rgb="0074CEB7"/>
      <color rgb="00C9FFD5"/>
      <color rgb="00FFFFCB"/>
      <color rgb="002C858D"/>
      <color rgb="00C4C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Sheet1!$N$9</c:f>
              <c:strCache>
                <c:ptCount val="1"/>
                <c:pt idx="0">
                  <c:v>收入金额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6"/>
              </a:solidFill>
              <a:prstDash val="solid"/>
              <a:miter lim="800000"/>
            </a:ln>
            <a:effectLst/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invertIfNegative val="0"/>
          <c:dLbls>
            <c:delete val="1"/>
          </c:dLbls>
          <c:cat>
            <c:strRef>
              <c:f>Sheet1!$M$10:$M$13</c:f>
              <c:strCache>
                <c:ptCount val="4"/>
                <c:pt idx="0">
                  <c:v>支付宝</c:v>
                </c:pt>
                <c:pt idx="1">
                  <c:v>现金</c:v>
                </c:pt>
                <c:pt idx="2">
                  <c:v>银行卡</c:v>
                </c:pt>
                <c:pt idx="3">
                  <c:v>微信</c:v>
                </c:pt>
              </c:strCache>
            </c:strRef>
          </c:cat>
          <c:val>
            <c:numRef>
              <c:f>Sheet1!$N$10:$N$13</c:f>
              <c:numCache>
                <c:formatCode>_ * #,##0.00_ ;_ * \-#,##0.00_ ;_ * "-"??_ ;_ @_ </c:formatCode>
                <c:ptCount val="4"/>
                <c:pt idx="0">
                  <c:v>3300</c:v>
                </c:pt>
                <c:pt idx="1">
                  <c:v>4300</c:v>
                </c:pt>
                <c:pt idx="2">
                  <c:v>2520</c:v>
                </c:pt>
                <c:pt idx="3">
                  <c:v>6200</c:v>
                </c:pt>
              </c:numCache>
            </c:numRef>
          </c:val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支出金额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5"/>
              </a:solidFill>
              <a:prstDash val="solid"/>
              <a:miter lim="800000"/>
            </a:ln>
            <a:effectLst/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invertIfNegative val="0"/>
          <c:dLbls>
            <c:delete val="1"/>
          </c:dLbls>
          <c:cat>
            <c:strRef>
              <c:f>Sheet1!$M$10:$M$13</c:f>
              <c:strCache>
                <c:ptCount val="4"/>
                <c:pt idx="0">
                  <c:v>支付宝</c:v>
                </c:pt>
                <c:pt idx="1">
                  <c:v>现金</c:v>
                </c:pt>
                <c:pt idx="2">
                  <c:v>银行卡</c:v>
                </c:pt>
                <c:pt idx="3">
                  <c:v>微信</c:v>
                </c:pt>
              </c:strCache>
            </c:strRef>
          </c:cat>
          <c:val>
            <c:numRef>
              <c:f>Sheet1!$O$10:$O$13</c:f>
              <c:numCache>
                <c:formatCode>_ * #,##0.00_ ;_ * \-#,##0.00_ ;_ * "-"??_ ;_ @_ </c:formatCode>
                <c:ptCount val="4"/>
                <c:pt idx="0">
                  <c:v>3900</c:v>
                </c:pt>
                <c:pt idx="1">
                  <c:v>2900</c:v>
                </c:pt>
                <c:pt idx="2">
                  <c:v>2200</c:v>
                </c:pt>
                <c:pt idx="3">
                  <c:v>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8020563"/>
        <c:axId val="349432278"/>
      </c:barChart>
      <c:catAx>
        <c:axId val="7280205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  <c:crossAx val="349432278"/>
        <c:crosses val="autoZero"/>
        <c:auto val="1"/>
        <c:lblAlgn val="ctr"/>
        <c:lblOffset val="100"/>
        <c:noMultiLvlLbl val="0"/>
      </c:catAx>
      <c:valAx>
        <c:axId val="34943227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  <c:crossAx val="7280205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bg1"/>
              </a:solidFill>
              <a:latin typeface="方正仿宋_GBK" panose="02000000000000000000" charset="-122"/>
              <a:ea typeface="方正仿宋_GBK" panose="02000000000000000000" charset="-122"/>
              <a:cs typeface="方正仿宋_GBK" panose="02000000000000000000" charset="-122"/>
              <a:sym typeface="方正仿宋_GBK" panose="02000000000000000000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b="1">
          <a:latin typeface="方正仿宋_GBK" panose="02000000000000000000" charset="-122"/>
          <a:ea typeface="方正仿宋_GBK" panose="02000000000000000000" charset="-122"/>
          <a:cs typeface="方正仿宋_GBK" panose="02000000000000000000" charset="-122"/>
          <a:sym typeface="方正仿宋_GBK" panose="02000000000000000000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0038314176"/>
          <c:y val="0.0608407079646018"/>
          <c:w val="0.828107279693487"/>
          <c:h val="0.68014380530973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收入</c:v>
                </c:pt>
              </c:strCache>
            </c:strRef>
          </c:tx>
          <c:spPr>
            <a:ln w="38100" cap="flat" cmpd="sng" algn="ctr">
              <a:solidFill>
                <a:schemeClr val="accent6"/>
              </a:solidFill>
              <a:prstDash val="solid"/>
              <a:miter lim="800000"/>
            </a:ln>
            <a:effectLst/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381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  <a:sp3d>
                <a:extrusionClr>
                  <a:srgbClr val="FFFFFF"/>
                </a:extrusionClr>
                <a:contourClr>
                  <a:srgbClr val="FFFFFF"/>
                </a:contourClr>
              </a:sp3d>
            </c:spPr>
          </c:marker>
          <c:dLbls>
            <c:delete val="1"/>
          </c:dLbls>
          <c:cat>
            <c:strRef>
              <c:f>Sheet1!$C$3:$J$3</c:f>
              <c:strCache>
                <c:ptCount val="8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</c:strCache>
            </c:strRef>
          </c:cat>
          <c:val>
            <c:numRef>
              <c:f>Sheet1!$C$4:$J$4</c:f>
              <c:numCache>
                <c:formatCode>_ * #,##0.00_ ;_ * \-#,##0.00_ ;_ * "-"??_ ;_ @_ </c:formatCode>
                <c:ptCount val="8"/>
                <c:pt idx="0">
                  <c:v>5000</c:v>
                </c:pt>
                <c:pt idx="1">
                  <c:v>3400</c:v>
                </c:pt>
                <c:pt idx="2">
                  <c:v>3120</c:v>
                </c:pt>
                <c:pt idx="3">
                  <c:v>1000</c:v>
                </c:pt>
                <c:pt idx="4">
                  <c:v>1200</c:v>
                </c:pt>
                <c:pt idx="5">
                  <c:v>400</c:v>
                </c:pt>
                <c:pt idx="6">
                  <c:v>1200</c:v>
                </c:pt>
                <c:pt idx="7">
                  <c:v>1000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支出</c:v>
                </c:pt>
              </c:strCache>
            </c:strRef>
          </c:tx>
          <c:spPr>
            <a:ln w="28575" cap="flat" cmpd="sng" algn="ctr">
              <a:solidFill>
                <a:schemeClr val="accent5"/>
              </a:solidFill>
              <a:prstDash val="solid"/>
              <a:miter lim="800000"/>
            </a:ln>
            <a:effectLst/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28575" cap="flat" cmpd="sng" algn="ctr">
                <a:solidFill>
                  <a:schemeClr val="accent5"/>
                </a:solidFill>
                <a:prstDash val="solid"/>
                <a:miter lim="800000"/>
              </a:ln>
              <a:effectLst/>
              <a:sp3d>
                <a:extrusionClr>
                  <a:srgbClr val="FFFFFF"/>
                </a:extrusionClr>
                <a:contourClr>
                  <a:srgbClr val="FFFFFF"/>
                </a:contourClr>
              </a:sp3d>
            </c:spPr>
          </c:marker>
          <c:dLbls>
            <c:delete val="1"/>
          </c:dLbls>
          <c:cat>
            <c:strRef>
              <c:f>Sheet1!$C$3:$J$3</c:f>
              <c:strCache>
                <c:ptCount val="8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</c:strCache>
            </c:strRef>
          </c:cat>
          <c:val>
            <c:numRef>
              <c:f>Sheet1!$C$5:$J$5</c:f>
              <c:numCache>
                <c:formatCode>_ * #,##0.00_ ;_ * \-#,##0.00_ ;_ * "-"??_ ;_ @_ </c:formatCode>
                <c:ptCount val="8"/>
                <c:pt idx="0">
                  <c:v>2500</c:v>
                </c:pt>
                <c:pt idx="1">
                  <c:v>2000</c:v>
                </c:pt>
                <c:pt idx="2">
                  <c:v>1300</c:v>
                </c:pt>
                <c:pt idx="3">
                  <c:v>800</c:v>
                </c:pt>
                <c:pt idx="4">
                  <c:v>900</c:v>
                </c:pt>
                <c:pt idx="5">
                  <c:v>1100</c:v>
                </c:pt>
                <c:pt idx="6">
                  <c:v>1200</c:v>
                </c:pt>
                <c:pt idx="7">
                  <c:v>1200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409407701"/>
        <c:axId val="976483859"/>
      </c:lineChart>
      <c:catAx>
        <c:axId val="40940770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  <c:crossAx val="976483859"/>
        <c:crosses val="autoZero"/>
        <c:auto val="1"/>
        <c:lblAlgn val="ctr"/>
        <c:lblOffset val="100"/>
        <c:noMultiLvlLbl val="0"/>
      </c:catAx>
      <c:valAx>
        <c:axId val="9764838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  <c:crossAx val="40940770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bg1"/>
                </a:solidFill>
                <a:latin typeface="方正仿宋_GBK" panose="02000000000000000000" charset="-122"/>
                <a:ea typeface="方正仿宋_GBK" panose="02000000000000000000" charset="-122"/>
                <a:cs typeface="方正仿宋_GBK" panose="02000000000000000000" charset="-122"/>
                <a:sym typeface="方正仿宋_GBK" panose="02000000000000000000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bg1"/>
              </a:solidFill>
              <a:latin typeface="方正仿宋_GBK" panose="02000000000000000000" charset="-122"/>
              <a:ea typeface="方正仿宋_GBK" panose="02000000000000000000" charset="-122"/>
              <a:cs typeface="方正仿宋_GBK" panose="02000000000000000000" charset="-122"/>
              <a:sym typeface="方正仿宋_GBK" panose="02000000000000000000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b="1">
          <a:latin typeface="方正仿宋_GBK" panose="02000000000000000000" charset="-122"/>
          <a:ea typeface="方正仿宋_GBK" panose="02000000000000000000" charset="-122"/>
          <a:cs typeface="方正仿宋_GBK" panose="02000000000000000000" charset="-122"/>
          <a:sym typeface="方正仿宋_GBK" panose="02000000000000000000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269240</xdr:colOff>
      <xdr:row>13</xdr:row>
      <xdr:rowOff>71755</xdr:rowOff>
    </xdr:from>
    <xdr:to>
      <xdr:col>15</xdr:col>
      <xdr:colOff>955040</xdr:colOff>
      <xdr:row>21</xdr:row>
      <xdr:rowOff>145415</xdr:rowOff>
    </xdr:to>
    <xdr:graphicFrame>
      <xdr:nvGraphicFramePr>
        <xdr:cNvPr id="5" name="图表 4"/>
        <xdr:cNvGraphicFramePr/>
      </xdr:nvGraphicFramePr>
      <xdr:xfrm>
        <a:off x="10003790" y="4008755"/>
        <a:ext cx="4352925" cy="24104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272415</xdr:colOff>
      <xdr:row>0</xdr:row>
      <xdr:rowOff>259080</xdr:rowOff>
    </xdr:from>
    <xdr:to>
      <xdr:col>15</xdr:col>
      <xdr:colOff>701675</xdr:colOff>
      <xdr:row>6</xdr:row>
      <xdr:rowOff>279400</xdr:rowOff>
    </xdr:to>
    <xdr:graphicFrame>
      <xdr:nvGraphicFramePr>
        <xdr:cNvPr id="8" name="图表 7"/>
        <xdr:cNvGraphicFramePr/>
      </xdr:nvGraphicFramePr>
      <xdr:xfrm>
        <a:off x="10006965" y="259080"/>
        <a:ext cx="4096385" cy="1849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2"/>
  <sheetViews>
    <sheetView showGridLines="0" tabSelected="1" workbookViewId="0">
      <selection activeCell="T13" sqref="T13"/>
    </sheetView>
  </sheetViews>
  <sheetFormatPr defaultColWidth="9" defaultRowHeight="23" customHeight="1"/>
  <cols>
    <col min="1" max="1" width="5.625" style="2" customWidth="1"/>
    <col min="2" max="2" width="11.875" style="2" customWidth="1"/>
    <col min="3" max="4" width="12.25" style="2" customWidth="1"/>
    <col min="5" max="5" width="12.25" style="3" customWidth="1"/>
    <col min="6" max="8" width="12.25" style="2" customWidth="1"/>
    <col min="9" max="9" width="12.25" style="3" customWidth="1"/>
    <col min="10" max="11" width="12.25" style="2" customWidth="1"/>
    <col min="12" max="12" width="3.875" style="2" customWidth="1"/>
    <col min="13" max="16" width="14.75" style="2" customWidth="1"/>
    <col min="17" max="16384" width="9" style="2"/>
  </cols>
  <sheetData>
    <row r="1" customHeight="1" spans="1:16">
      <c r="A1" s="4"/>
      <c r="B1" s="5"/>
      <c r="C1" s="5"/>
      <c r="D1" s="5"/>
      <c r="E1" s="6"/>
      <c r="F1" s="5"/>
      <c r="G1" s="5"/>
      <c r="H1" s="5"/>
      <c r="I1" s="6"/>
      <c r="J1" s="5"/>
      <c r="K1" s="5"/>
      <c r="L1" s="5"/>
      <c r="M1" s="5"/>
      <c r="N1" s="5"/>
      <c r="O1" s="5"/>
      <c r="P1" s="5"/>
    </row>
    <row r="2" customHeight="1" spans="1:16">
      <c r="A2" s="4"/>
      <c r="B2" s="5"/>
      <c r="C2" s="5"/>
      <c r="D2" s="5"/>
      <c r="E2" s="6"/>
      <c r="F2" s="5"/>
      <c r="G2" s="5"/>
      <c r="H2" s="5"/>
      <c r="I2" s="6"/>
      <c r="J2" s="5"/>
      <c r="K2" s="5"/>
      <c r="L2" s="5"/>
      <c r="M2" s="5"/>
      <c r="N2" s="5"/>
      <c r="O2" s="5"/>
      <c r="P2" s="5"/>
    </row>
    <row r="3" ht="25" customHeight="1" spans="1:16">
      <c r="A3" s="4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30" t="s">
        <v>9</v>
      </c>
      <c r="L3" s="5"/>
      <c r="M3" s="5"/>
      <c r="N3" s="5"/>
      <c r="O3" s="5"/>
      <c r="P3" s="5"/>
    </row>
    <row r="4" ht="25" customHeight="1" spans="1:16">
      <c r="A4" s="4"/>
      <c r="B4" s="9" t="s">
        <v>10</v>
      </c>
      <c r="C4" s="10">
        <f>SUMPRODUCT((MONTH($B$8:$B$2000)=1)*($E$8:$E$2000))</f>
        <v>5000</v>
      </c>
      <c r="D4" s="10">
        <f>SUMPRODUCT((MONTH($B$8:$B$2000)=2)*($E$8:$E$2000))</f>
        <v>3400</v>
      </c>
      <c r="E4" s="10">
        <f>SUMPRODUCT((MONTH($B$8:$B$2000)=3)*($E$8:$E$2000))</f>
        <v>3120</v>
      </c>
      <c r="F4" s="10">
        <f>SUMPRODUCT((MONTH($B$8:$B$2000)=4)*($E$8:$E$2000))</f>
        <v>1000</v>
      </c>
      <c r="G4" s="10">
        <f>SUMPRODUCT((MONTH($B$8:$B$2000)=5)*($E$8:$E$2000))</f>
        <v>1200</v>
      </c>
      <c r="H4" s="10">
        <f>SUMPRODUCT((MONTH($B$8:$B$2000)=6)*($E$8:$E$2000))</f>
        <v>400</v>
      </c>
      <c r="I4" s="10">
        <f>SUMPRODUCT((MONTH($B$8:$B$2000)=7)*($E$8:$E$2000))</f>
        <v>1200</v>
      </c>
      <c r="J4" s="10">
        <f>SUMPRODUCT((MONTH($B$8:$B$2000)=8)*($E$8:$E$2000))</f>
        <v>1000</v>
      </c>
      <c r="K4" s="31">
        <f>SUM(C4:J4)</f>
        <v>16320</v>
      </c>
      <c r="L4" s="5"/>
      <c r="M4" s="5"/>
      <c r="N4" s="5"/>
      <c r="O4" s="5"/>
      <c r="P4" s="5"/>
    </row>
    <row r="5" ht="25" customHeight="1" spans="1:16">
      <c r="A5" s="4"/>
      <c r="B5" s="11" t="s">
        <v>11</v>
      </c>
      <c r="C5" s="12">
        <f>SUMPRODUCT((MONTH($B$8:$B$2000)=1)*($I$8:$I$2000))</f>
        <v>2500</v>
      </c>
      <c r="D5" s="12">
        <f>SUMPRODUCT((MONTH($B$8:$B$2000)=2)*($I$8:$I$2000))</f>
        <v>2000</v>
      </c>
      <c r="E5" s="12">
        <f>SUMPRODUCT((MONTH($B$8:$B$2000)=3)*($I$8:$I$2000))</f>
        <v>1300</v>
      </c>
      <c r="F5" s="12">
        <f>SUMPRODUCT((MONTH($B$8:$B$2000)=4)*($I$8:$I$2000))</f>
        <v>800</v>
      </c>
      <c r="G5" s="12">
        <f>SUMPRODUCT((MONTH($B$8:$B$2000)=5)*($I$8:$I$2000))</f>
        <v>900</v>
      </c>
      <c r="H5" s="12">
        <f>SUMPRODUCT((MONTH($B$8:$B$2000)=6)*($I$8:$I$2000))</f>
        <v>1100</v>
      </c>
      <c r="I5" s="12">
        <f>SUMPRODUCT((MONTH($B$8:$B$2000)=7)*($I$8:$I$2000))</f>
        <v>1200</v>
      </c>
      <c r="J5" s="12">
        <f>SUMPRODUCT((MONTH($B$8:$B$2000)=8)*($I$8:$I$2000))</f>
        <v>1200</v>
      </c>
      <c r="K5" s="32">
        <f>SUM(C5:J5)</f>
        <v>11000</v>
      </c>
      <c r="L5" s="5"/>
      <c r="M5" s="5"/>
      <c r="N5" s="5"/>
      <c r="O5" s="5"/>
      <c r="P5" s="5"/>
    </row>
    <row r="6" customHeight="1" spans="1:16">
      <c r="A6" s="4"/>
      <c r="B6" s="5"/>
      <c r="C6" s="5"/>
      <c r="D6" s="5"/>
      <c r="E6" s="6"/>
      <c r="F6" s="5"/>
      <c r="G6" s="5"/>
      <c r="H6" s="5"/>
      <c r="I6" s="6"/>
      <c r="J6" s="5"/>
      <c r="K6" s="5"/>
      <c r="L6" s="5"/>
      <c r="M6" s="5"/>
      <c r="N6" s="5"/>
      <c r="O6" s="5"/>
      <c r="P6" s="5"/>
    </row>
    <row r="7" ht="28" customHeight="1" spans="1:16">
      <c r="A7" s="4"/>
      <c r="B7" s="13" t="s">
        <v>12</v>
      </c>
      <c r="C7" s="14" t="s">
        <v>13</v>
      </c>
      <c r="D7" s="14"/>
      <c r="E7" s="15" t="s">
        <v>14</v>
      </c>
      <c r="F7" s="14" t="s">
        <v>15</v>
      </c>
      <c r="G7" s="14" t="s">
        <v>16</v>
      </c>
      <c r="H7" s="14"/>
      <c r="I7" s="15" t="s">
        <v>17</v>
      </c>
      <c r="J7" s="14" t="s">
        <v>18</v>
      </c>
      <c r="K7" s="33" t="s">
        <v>19</v>
      </c>
      <c r="L7" s="5"/>
      <c r="M7" s="5"/>
      <c r="N7" s="5"/>
      <c r="O7" s="5"/>
      <c r="P7" s="5"/>
    </row>
    <row r="8" s="1" customFormat="1" customHeight="1" spans="1:16">
      <c r="A8" s="16"/>
      <c r="B8" s="17">
        <v>43831</v>
      </c>
      <c r="C8" s="18" t="s">
        <v>20</v>
      </c>
      <c r="D8" s="18"/>
      <c r="E8" s="19">
        <v>5000</v>
      </c>
      <c r="F8" s="18" t="s">
        <v>21</v>
      </c>
      <c r="G8" s="18" t="s">
        <v>22</v>
      </c>
      <c r="H8" s="18"/>
      <c r="I8" s="19">
        <v>2500</v>
      </c>
      <c r="J8" s="18" t="s">
        <v>23</v>
      </c>
      <c r="K8" s="34"/>
      <c r="L8" s="27"/>
      <c r="M8" s="27"/>
      <c r="N8" s="27"/>
      <c r="O8" s="27"/>
      <c r="P8" s="27"/>
    </row>
    <row r="9" s="1" customFormat="1" customHeight="1" spans="1:16">
      <c r="A9" s="16"/>
      <c r="B9" s="20">
        <v>43863</v>
      </c>
      <c r="C9" s="21" t="s">
        <v>20</v>
      </c>
      <c r="D9" s="21"/>
      <c r="E9" s="22">
        <v>1500</v>
      </c>
      <c r="F9" s="21" t="s">
        <v>23</v>
      </c>
      <c r="G9" s="21" t="s">
        <v>22</v>
      </c>
      <c r="H9" s="21"/>
      <c r="I9" s="22">
        <v>1000</v>
      </c>
      <c r="J9" s="21" t="s">
        <v>24</v>
      </c>
      <c r="K9" s="35"/>
      <c r="L9" s="27"/>
      <c r="M9" s="36" t="s">
        <v>25</v>
      </c>
      <c r="N9" s="37" t="s">
        <v>14</v>
      </c>
      <c r="O9" s="38" t="s">
        <v>17</v>
      </c>
      <c r="P9" s="27"/>
    </row>
    <row r="10" s="1" customFormat="1" customHeight="1" spans="1:16">
      <c r="A10" s="16"/>
      <c r="B10" s="20">
        <v>43893</v>
      </c>
      <c r="C10" s="21" t="s">
        <v>20</v>
      </c>
      <c r="D10" s="21"/>
      <c r="E10" s="22">
        <v>2200</v>
      </c>
      <c r="F10" s="21" t="s">
        <v>24</v>
      </c>
      <c r="G10" s="21" t="s">
        <v>22</v>
      </c>
      <c r="H10" s="21"/>
      <c r="I10" s="22">
        <v>700</v>
      </c>
      <c r="J10" s="21" t="s">
        <v>26</v>
      </c>
      <c r="K10" s="35"/>
      <c r="L10" s="27"/>
      <c r="M10" s="23" t="s">
        <v>23</v>
      </c>
      <c r="N10" s="22">
        <f>SUMIF($F$8:$F$2000,M10,$E$8:$E$2000)</f>
        <v>3300</v>
      </c>
      <c r="O10" s="39">
        <f>SUMIF($J$8:$J$2000,M10,$I$8:$I$2000)</f>
        <v>3900</v>
      </c>
      <c r="P10" s="27"/>
    </row>
    <row r="11" s="1" customFormat="1" customHeight="1" spans="1:16">
      <c r="A11" s="16"/>
      <c r="B11" s="20">
        <v>44044</v>
      </c>
      <c r="C11" s="21" t="s">
        <v>20</v>
      </c>
      <c r="D11" s="21"/>
      <c r="E11" s="22">
        <v>1000</v>
      </c>
      <c r="F11" s="21" t="s">
        <v>26</v>
      </c>
      <c r="G11" s="21" t="s">
        <v>22</v>
      </c>
      <c r="H11" s="21"/>
      <c r="I11" s="22">
        <v>1200</v>
      </c>
      <c r="J11" s="21" t="s">
        <v>21</v>
      </c>
      <c r="K11" s="35"/>
      <c r="L11" s="27"/>
      <c r="M11" s="23" t="s">
        <v>24</v>
      </c>
      <c r="N11" s="22">
        <f>SUMIF($F$8:$F$2000,M11,$E$8:$E$2000)</f>
        <v>4300</v>
      </c>
      <c r="O11" s="39">
        <f>SUMIF($J$8:$J$2000,M11,$I$8:$I$2000)</f>
        <v>2900</v>
      </c>
      <c r="P11" s="27"/>
    </row>
    <row r="12" s="1" customFormat="1" customHeight="1" spans="1:16">
      <c r="A12" s="16"/>
      <c r="B12" s="20">
        <v>43863</v>
      </c>
      <c r="C12" s="21" t="s">
        <v>20</v>
      </c>
      <c r="D12" s="21"/>
      <c r="E12" s="22">
        <v>800</v>
      </c>
      <c r="F12" s="21" t="s">
        <v>21</v>
      </c>
      <c r="G12" s="21" t="s">
        <v>22</v>
      </c>
      <c r="H12" s="21"/>
      <c r="I12" s="22">
        <v>500</v>
      </c>
      <c r="J12" s="21" t="s">
        <v>23</v>
      </c>
      <c r="K12" s="35"/>
      <c r="L12" s="27"/>
      <c r="M12" s="23" t="s">
        <v>26</v>
      </c>
      <c r="N12" s="22">
        <f>SUMIF($F$8:$F$2000,M12,$E$8:$E$2000)</f>
        <v>2520</v>
      </c>
      <c r="O12" s="39">
        <f>SUMIF($J$8:$J$2000,M12,$I$8:$I$2000)</f>
        <v>2200</v>
      </c>
      <c r="P12" s="27"/>
    </row>
    <row r="13" s="1" customFormat="1" customHeight="1" spans="1:16">
      <c r="A13" s="16"/>
      <c r="B13" s="20">
        <v>43893</v>
      </c>
      <c r="C13" s="21" t="s">
        <v>20</v>
      </c>
      <c r="D13" s="21"/>
      <c r="E13" s="22">
        <v>600</v>
      </c>
      <c r="F13" s="21" t="s">
        <v>23</v>
      </c>
      <c r="G13" s="21" t="s">
        <v>22</v>
      </c>
      <c r="H13" s="21"/>
      <c r="I13" s="22">
        <v>300</v>
      </c>
      <c r="J13" s="21" t="s">
        <v>24</v>
      </c>
      <c r="K13" s="35"/>
      <c r="L13" s="27"/>
      <c r="M13" s="24" t="s">
        <v>21</v>
      </c>
      <c r="N13" s="26">
        <f>SUMIF($F$8:$F$2000,M13,$E$8:$E$2000)</f>
        <v>6200</v>
      </c>
      <c r="O13" s="40">
        <f>SUMIF($J$8:$J$2000,M13,$I$8:$I$2000)</f>
        <v>2000</v>
      </c>
      <c r="P13" s="27"/>
    </row>
    <row r="14" s="1" customFormat="1" customHeight="1" spans="1:16">
      <c r="A14" s="16"/>
      <c r="B14" s="20">
        <v>43922</v>
      </c>
      <c r="C14" s="21" t="s">
        <v>20</v>
      </c>
      <c r="D14" s="21"/>
      <c r="E14" s="22">
        <v>1000</v>
      </c>
      <c r="F14" s="21" t="s">
        <v>24</v>
      </c>
      <c r="G14" s="21" t="s">
        <v>22</v>
      </c>
      <c r="H14" s="21"/>
      <c r="I14" s="22">
        <v>800</v>
      </c>
      <c r="J14" s="21" t="s">
        <v>21</v>
      </c>
      <c r="K14" s="35"/>
      <c r="L14" s="27"/>
      <c r="M14" s="27"/>
      <c r="N14" s="27"/>
      <c r="O14" s="27"/>
      <c r="P14" s="27"/>
    </row>
    <row r="15" s="1" customFormat="1" customHeight="1" spans="1:16">
      <c r="A15" s="16"/>
      <c r="B15" s="20">
        <v>43953</v>
      </c>
      <c r="C15" s="21" t="s">
        <v>20</v>
      </c>
      <c r="D15" s="21"/>
      <c r="E15" s="22">
        <v>1200</v>
      </c>
      <c r="F15" s="21" t="s">
        <v>26</v>
      </c>
      <c r="G15" s="21" t="s">
        <v>22</v>
      </c>
      <c r="H15" s="21"/>
      <c r="I15" s="22">
        <v>900</v>
      </c>
      <c r="J15" s="21" t="s">
        <v>23</v>
      </c>
      <c r="K15" s="35"/>
      <c r="L15" s="27"/>
      <c r="M15" s="27"/>
      <c r="N15" s="27"/>
      <c r="O15" s="27"/>
      <c r="P15" s="27"/>
    </row>
    <row r="16" s="1" customFormat="1" customHeight="1" spans="1:16">
      <c r="A16" s="16"/>
      <c r="B16" s="20">
        <v>43985</v>
      </c>
      <c r="C16" s="21" t="s">
        <v>20</v>
      </c>
      <c r="D16" s="21"/>
      <c r="E16" s="22">
        <v>400</v>
      </c>
      <c r="F16" s="21" t="s">
        <v>21</v>
      </c>
      <c r="G16" s="21" t="s">
        <v>22</v>
      </c>
      <c r="H16" s="21"/>
      <c r="I16" s="22">
        <v>1100</v>
      </c>
      <c r="J16" s="21" t="s">
        <v>24</v>
      </c>
      <c r="K16" s="35"/>
      <c r="L16" s="27"/>
      <c r="M16" s="27"/>
      <c r="N16" s="27"/>
      <c r="O16" s="27"/>
      <c r="P16" s="27"/>
    </row>
    <row r="17" s="1" customFormat="1" customHeight="1" spans="1:16">
      <c r="A17" s="16"/>
      <c r="B17" s="20">
        <v>44013</v>
      </c>
      <c r="C17" s="21" t="s">
        <v>20</v>
      </c>
      <c r="D17" s="21"/>
      <c r="E17" s="22">
        <v>1200</v>
      </c>
      <c r="F17" s="21" t="s">
        <v>23</v>
      </c>
      <c r="G17" s="21" t="s">
        <v>22</v>
      </c>
      <c r="H17" s="21"/>
      <c r="I17" s="22">
        <v>1200</v>
      </c>
      <c r="J17" s="21" t="s">
        <v>26</v>
      </c>
      <c r="K17" s="35"/>
      <c r="L17" s="27"/>
      <c r="M17" s="27"/>
      <c r="N17" s="27"/>
      <c r="O17" s="27"/>
      <c r="P17" s="27"/>
    </row>
    <row r="18" s="1" customFormat="1" customHeight="1" spans="1:16">
      <c r="A18" s="16"/>
      <c r="B18" s="20">
        <v>43863</v>
      </c>
      <c r="C18" s="21" t="s">
        <v>20</v>
      </c>
      <c r="D18" s="21"/>
      <c r="E18" s="22">
        <v>1100</v>
      </c>
      <c r="F18" s="21" t="s">
        <v>24</v>
      </c>
      <c r="G18" s="21" t="s">
        <v>22</v>
      </c>
      <c r="H18" s="21"/>
      <c r="I18" s="22">
        <v>500</v>
      </c>
      <c r="J18" s="21" t="s">
        <v>24</v>
      </c>
      <c r="K18" s="35"/>
      <c r="L18" s="27"/>
      <c r="M18" s="27"/>
      <c r="N18" s="27"/>
      <c r="O18" s="27"/>
      <c r="P18" s="27"/>
    </row>
    <row r="19" s="1" customFormat="1" customHeight="1" spans="1:16">
      <c r="A19" s="16"/>
      <c r="B19" s="20">
        <v>43893</v>
      </c>
      <c r="C19" s="21" t="s">
        <v>20</v>
      </c>
      <c r="D19" s="21"/>
      <c r="E19" s="22">
        <v>320</v>
      </c>
      <c r="F19" s="21" t="s">
        <v>26</v>
      </c>
      <c r="G19" s="21" t="s">
        <v>22</v>
      </c>
      <c r="H19" s="21"/>
      <c r="I19" s="22">
        <v>300</v>
      </c>
      <c r="J19" s="21" t="s">
        <v>26</v>
      </c>
      <c r="K19" s="35"/>
      <c r="L19" s="27"/>
      <c r="M19" s="27"/>
      <c r="N19" s="27"/>
      <c r="O19" s="27"/>
      <c r="P19" s="27"/>
    </row>
    <row r="20" s="1" customFormat="1" customHeight="1" spans="1:16">
      <c r="A20" s="16"/>
      <c r="B20" s="23"/>
      <c r="C20" s="21"/>
      <c r="D20" s="21"/>
      <c r="E20" s="22"/>
      <c r="F20" s="21"/>
      <c r="G20" s="21"/>
      <c r="H20" s="21"/>
      <c r="I20" s="22"/>
      <c r="J20" s="21"/>
      <c r="K20" s="35"/>
      <c r="L20" s="27"/>
      <c r="M20" s="27"/>
      <c r="N20" s="27"/>
      <c r="O20" s="27"/>
      <c r="P20" s="27"/>
    </row>
    <row r="21" s="1" customFormat="1" customHeight="1" spans="1:16">
      <c r="A21" s="16"/>
      <c r="B21" s="23"/>
      <c r="C21" s="21"/>
      <c r="D21" s="21"/>
      <c r="E21" s="22"/>
      <c r="F21" s="21"/>
      <c r="G21" s="21"/>
      <c r="H21" s="21"/>
      <c r="I21" s="22"/>
      <c r="J21" s="21"/>
      <c r="K21" s="35"/>
      <c r="L21" s="27"/>
      <c r="M21" s="27"/>
      <c r="N21" s="27"/>
      <c r="O21" s="27"/>
      <c r="P21" s="27"/>
    </row>
    <row r="22" s="1" customFormat="1" customHeight="1" spans="1:16">
      <c r="A22" s="16"/>
      <c r="B22" s="24"/>
      <c r="C22" s="25"/>
      <c r="D22" s="25"/>
      <c r="E22" s="26"/>
      <c r="F22" s="25"/>
      <c r="G22" s="25"/>
      <c r="H22" s="25"/>
      <c r="I22" s="26"/>
      <c r="J22" s="25"/>
      <c r="K22" s="41"/>
      <c r="L22" s="27"/>
      <c r="M22" s="27"/>
      <c r="N22" s="27"/>
      <c r="O22" s="27"/>
      <c r="P22" s="27"/>
    </row>
    <row r="23" s="1" customFormat="1" customHeight="1" spans="1:16">
      <c r="A23" s="16"/>
      <c r="B23" s="27"/>
      <c r="C23" s="27"/>
      <c r="D23" s="27"/>
      <c r="E23" s="28"/>
      <c r="F23" s="27"/>
      <c r="G23" s="27"/>
      <c r="H23" s="27"/>
      <c r="I23" s="28"/>
      <c r="J23" s="27"/>
      <c r="K23" s="27"/>
      <c r="L23" s="27"/>
      <c r="M23" s="27"/>
      <c r="N23" s="27"/>
      <c r="O23" s="27"/>
      <c r="P23" s="27"/>
    </row>
    <row r="24" s="1" customFormat="1" customHeight="1" spans="1:16">
      <c r="A24" s="16"/>
      <c r="B24" s="27"/>
      <c r="C24" s="27"/>
      <c r="D24" s="27"/>
      <c r="E24" s="28"/>
      <c r="F24" s="27"/>
      <c r="G24" s="27"/>
      <c r="H24" s="27"/>
      <c r="I24" s="28"/>
      <c r="J24" s="27"/>
      <c r="K24" s="27"/>
      <c r="L24" s="27"/>
      <c r="M24" s="27"/>
      <c r="N24" s="27"/>
      <c r="O24" s="27"/>
      <c r="P24" s="27"/>
    </row>
    <row r="25" s="1" customFormat="1" customHeight="1" spans="5:9">
      <c r="E25" s="29"/>
      <c r="I25" s="29"/>
    </row>
    <row r="26" s="1" customFormat="1" customHeight="1" spans="5:9">
      <c r="E26" s="29"/>
      <c r="I26" s="29"/>
    </row>
    <row r="27" s="1" customFormat="1" customHeight="1" spans="5:9">
      <c r="E27" s="29"/>
      <c r="I27" s="29"/>
    </row>
    <row r="28" s="1" customFormat="1" customHeight="1" spans="5:9">
      <c r="E28" s="29"/>
      <c r="I28" s="29"/>
    </row>
    <row r="29" s="1" customFormat="1" customHeight="1" spans="5:9">
      <c r="E29" s="29"/>
      <c r="I29" s="29"/>
    </row>
    <row r="30" s="1" customFormat="1" customHeight="1" spans="5:9">
      <c r="E30" s="29"/>
      <c r="I30" s="29"/>
    </row>
    <row r="31" s="1" customFormat="1" customHeight="1" spans="5:9">
      <c r="E31" s="29"/>
      <c r="I31" s="29"/>
    </row>
    <row r="32" s="1" customFormat="1" customHeight="1" spans="5:9">
      <c r="E32" s="29"/>
      <c r="I32" s="29"/>
    </row>
    <row r="33" s="1" customFormat="1" customHeight="1" spans="5:9">
      <c r="E33" s="29"/>
      <c r="I33" s="29"/>
    </row>
    <row r="34" s="1" customFormat="1" customHeight="1" spans="5:9">
      <c r="E34" s="29"/>
      <c r="I34" s="29"/>
    </row>
    <row r="35" s="1" customFormat="1" customHeight="1" spans="5:9">
      <c r="E35" s="29"/>
      <c r="I35" s="29"/>
    </row>
    <row r="36" s="1" customFormat="1" customHeight="1" spans="5:9">
      <c r="E36" s="29"/>
      <c r="I36" s="29"/>
    </row>
    <row r="37" s="1" customFormat="1" customHeight="1" spans="5:9">
      <c r="E37" s="29"/>
      <c r="I37" s="29"/>
    </row>
    <row r="38" s="1" customFormat="1" customHeight="1" spans="5:9">
      <c r="E38" s="29"/>
      <c r="I38" s="29"/>
    </row>
    <row r="39" s="1" customFormat="1" customHeight="1" spans="5:9">
      <c r="E39" s="29"/>
      <c r="I39" s="29"/>
    </row>
    <row r="40" s="1" customFormat="1" customHeight="1" spans="5:9">
      <c r="E40" s="29"/>
      <c r="I40" s="29"/>
    </row>
    <row r="41" s="1" customFormat="1" customHeight="1" spans="5:9">
      <c r="E41" s="29"/>
      <c r="I41" s="29"/>
    </row>
    <row r="42" s="1" customFormat="1" customHeight="1" spans="5:9">
      <c r="E42" s="29"/>
      <c r="I42" s="29"/>
    </row>
    <row r="43" s="1" customFormat="1" customHeight="1" spans="5:9">
      <c r="E43" s="29"/>
      <c r="I43" s="29"/>
    </row>
    <row r="44" s="1" customFormat="1" customHeight="1" spans="5:9">
      <c r="E44" s="29"/>
      <c r="I44" s="29"/>
    </row>
    <row r="45" s="1" customFormat="1" customHeight="1" spans="5:9">
      <c r="E45" s="29"/>
      <c r="I45" s="29"/>
    </row>
    <row r="46" s="1" customFormat="1" customHeight="1" spans="5:9">
      <c r="E46" s="29"/>
      <c r="I46" s="29"/>
    </row>
    <row r="47" s="1" customFormat="1" customHeight="1" spans="5:9">
      <c r="E47" s="29"/>
      <c r="I47" s="29"/>
    </row>
    <row r="48" s="1" customFormat="1" customHeight="1" spans="5:9">
      <c r="E48" s="29"/>
      <c r="I48" s="29"/>
    </row>
    <row r="49" s="1" customFormat="1" customHeight="1" spans="5:9">
      <c r="E49" s="29"/>
      <c r="I49" s="29"/>
    </row>
    <row r="50" s="1" customFormat="1" customHeight="1" spans="5:9">
      <c r="E50" s="29"/>
      <c r="I50" s="29"/>
    </row>
    <row r="51" s="1" customFormat="1" customHeight="1" spans="5:9">
      <c r="E51" s="29"/>
      <c r="I51" s="29"/>
    </row>
    <row r="52" s="1" customFormat="1" customHeight="1" spans="5:9">
      <c r="E52" s="29"/>
      <c r="I52" s="29"/>
    </row>
    <row r="53" s="1" customFormat="1" customHeight="1" spans="5:9">
      <c r="E53" s="29"/>
      <c r="I53" s="29"/>
    </row>
    <row r="54" s="1" customFormat="1" customHeight="1" spans="5:9">
      <c r="E54" s="29"/>
      <c r="I54" s="29"/>
    </row>
    <row r="55" s="1" customFormat="1" customHeight="1" spans="5:9">
      <c r="E55" s="29"/>
      <c r="I55" s="29"/>
    </row>
    <row r="56" s="1" customFormat="1" customHeight="1" spans="5:9">
      <c r="E56" s="29"/>
      <c r="I56" s="29"/>
    </row>
    <row r="57" s="1" customFormat="1" customHeight="1" spans="5:9">
      <c r="E57" s="29"/>
      <c r="I57" s="29"/>
    </row>
    <row r="58" s="1" customFormat="1" customHeight="1" spans="5:9">
      <c r="E58" s="29"/>
      <c r="I58" s="29"/>
    </row>
    <row r="59" s="1" customFormat="1" customHeight="1" spans="5:9">
      <c r="E59" s="29"/>
      <c r="I59" s="29"/>
    </row>
    <row r="60" s="1" customFormat="1" customHeight="1" spans="5:9">
      <c r="E60" s="29"/>
      <c r="I60" s="29"/>
    </row>
    <row r="61" s="1" customFormat="1" customHeight="1" spans="5:9">
      <c r="E61" s="29"/>
      <c r="I61" s="29"/>
    </row>
    <row r="62" s="1" customFormat="1" customHeight="1" spans="5:9">
      <c r="E62" s="29"/>
      <c r="I62" s="29"/>
    </row>
  </sheetData>
  <mergeCells count="252"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  <mergeCell ref="C39:D39"/>
    <mergeCell ref="G39:H39"/>
    <mergeCell ref="C40:D40"/>
    <mergeCell ref="G40:H40"/>
    <mergeCell ref="C41:D41"/>
    <mergeCell ref="G41:H41"/>
    <mergeCell ref="C42:D42"/>
    <mergeCell ref="G42:H42"/>
    <mergeCell ref="C43:D43"/>
    <mergeCell ref="G43:H43"/>
    <mergeCell ref="C44:D44"/>
    <mergeCell ref="G44:H44"/>
    <mergeCell ref="C45:D45"/>
    <mergeCell ref="G45:H45"/>
    <mergeCell ref="C46:D46"/>
    <mergeCell ref="G46:H46"/>
    <mergeCell ref="C47:D47"/>
    <mergeCell ref="G47:H47"/>
    <mergeCell ref="C48:D48"/>
    <mergeCell ref="G48:H48"/>
    <mergeCell ref="C49:D49"/>
    <mergeCell ref="G49:H49"/>
    <mergeCell ref="C50:D50"/>
    <mergeCell ref="G50:H50"/>
    <mergeCell ref="C51:D51"/>
    <mergeCell ref="G51:H51"/>
    <mergeCell ref="C52:D52"/>
    <mergeCell ref="G52:H52"/>
    <mergeCell ref="C53:D53"/>
    <mergeCell ref="G53:H53"/>
    <mergeCell ref="C54:D54"/>
    <mergeCell ref="G54:H54"/>
    <mergeCell ref="C55:D55"/>
    <mergeCell ref="G55:H55"/>
    <mergeCell ref="C56:D56"/>
    <mergeCell ref="G56:H56"/>
    <mergeCell ref="C57:D57"/>
    <mergeCell ref="G57:H57"/>
    <mergeCell ref="C58:D58"/>
    <mergeCell ref="G58:H58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C87:D87"/>
    <mergeCell ref="G87:H87"/>
    <mergeCell ref="C88:D88"/>
    <mergeCell ref="G88:H88"/>
    <mergeCell ref="C89:D89"/>
    <mergeCell ref="G89:H89"/>
    <mergeCell ref="C90:D90"/>
    <mergeCell ref="G90:H90"/>
    <mergeCell ref="C91:D91"/>
    <mergeCell ref="G91:H91"/>
    <mergeCell ref="C92:D92"/>
    <mergeCell ref="G92:H92"/>
    <mergeCell ref="C93:D93"/>
    <mergeCell ref="G93:H93"/>
    <mergeCell ref="C94:D94"/>
    <mergeCell ref="G94:H94"/>
    <mergeCell ref="C95:D95"/>
    <mergeCell ref="G95:H95"/>
    <mergeCell ref="C96:D96"/>
    <mergeCell ref="G96:H96"/>
    <mergeCell ref="C97:D97"/>
    <mergeCell ref="G97:H97"/>
    <mergeCell ref="C98:D98"/>
    <mergeCell ref="G98:H98"/>
    <mergeCell ref="C99:D99"/>
    <mergeCell ref="G99:H99"/>
    <mergeCell ref="C100:D100"/>
    <mergeCell ref="G100:H100"/>
    <mergeCell ref="C101:D101"/>
    <mergeCell ref="G101:H101"/>
    <mergeCell ref="C102:D102"/>
    <mergeCell ref="G102:H102"/>
    <mergeCell ref="C103:D103"/>
    <mergeCell ref="G103:H103"/>
    <mergeCell ref="C104:D104"/>
    <mergeCell ref="G104:H104"/>
    <mergeCell ref="C105:D105"/>
    <mergeCell ref="G105:H105"/>
    <mergeCell ref="C106:D106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18:D118"/>
    <mergeCell ref="G118:H118"/>
    <mergeCell ref="C119:D119"/>
    <mergeCell ref="G119:H119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C132:D132"/>
    <mergeCell ref="G132:H132"/>
  </mergeCells>
  <pageMargins left="0.75" right="0.75" top="1" bottom="1" header="0.5" footer="0.5"/>
  <headerFooter/>
  <ignoredErrors>
    <ignoredError sqref="C4:J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优学优课</cp:lastModifiedBy>
  <dcterms:created xsi:type="dcterms:W3CDTF">2020-03-03T07:18:00Z</dcterms:created>
  <dcterms:modified xsi:type="dcterms:W3CDTF">2020-10-21T01:40:52Z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