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537"/>
  </bookViews>
  <sheets>
    <sheet name="现金流量预算表" sheetId="7" r:id="rId1"/>
  </sheets>
  <calcPr calcId="145621"/>
</workbook>
</file>

<file path=xl/calcChain.xml><?xml version="1.0" encoding="utf-8"?>
<calcChain xmlns="http://schemas.openxmlformats.org/spreadsheetml/2006/main">
  <c r="Q4" i="7" l="1"/>
  <c r="P4" i="7"/>
  <c r="C35" i="7"/>
  <c r="C13" i="7"/>
  <c r="C12" i="7"/>
  <c r="C7" i="7"/>
  <c r="D13" i="7" l="1"/>
  <c r="E13" i="7"/>
  <c r="F13" i="7"/>
  <c r="G13" i="7"/>
  <c r="G35" i="7" s="1"/>
  <c r="H13" i="7"/>
  <c r="I13" i="7"/>
  <c r="J13" i="7"/>
  <c r="K13" i="7"/>
  <c r="K35" i="7" s="1"/>
  <c r="L13" i="7"/>
  <c r="D12" i="7"/>
  <c r="E12" i="7"/>
  <c r="F12" i="7"/>
  <c r="G12" i="7"/>
  <c r="H12" i="7"/>
  <c r="I12" i="7"/>
  <c r="J12" i="7"/>
  <c r="K12" i="7"/>
  <c r="L12" i="7"/>
  <c r="M12" i="7"/>
  <c r="D35" i="7"/>
  <c r="F35" i="7"/>
  <c r="H35" i="7"/>
  <c r="J35" i="7"/>
  <c r="L35" i="7"/>
  <c r="E35" i="7"/>
  <c r="I35" i="7"/>
  <c r="D7" i="7"/>
  <c r="E7" i="7"/>
  <c r="F7" i="7"/>
  <c r="G7" i="7"/>
  <c r="H7" i="7"/>
  <c r="I7" i="7"/>
  <c r="J7" i="7"/>
  <c r="K7" i="7"/>
  <c r="L7" i="7"/>
  <c r="M7" i="7"/>
  <c r="Q5" i="7"/>
  <c r="Q6" i="7"/>
  <c r="Q8" i="7"/>
  <c r="Q9" i="7"/>
  <c r="Q10" i="7"/>
  <c r="Q11" i="7"/>
  <c r="Q14" i="7"/>
  <c r="Q15" i="7"/>
  <c r="Q16" i="7"/>
  <c r="Q17" i="7"/>
  <c r="Q18" i="7"/>
  <c r="Q19" i="7"/>
  <c r="Q20" i="7"/>
  <c r="Q21" i="7"/>
  <c r="Q22" i="7"/>
  <c r="O33" i="7" l="1"/>
  <c r="N33" i="7"/>
  <c r="M33" i="7"/>
  <c r="L33" i="7"/>
  <c r="K33" i="7"/>
  <c r="J33" i="7"/>
  <c r="I33" i="7"/>
  <c r="H33" i="7"/>
  <c r="G33" i="7"/>
  <c r="F33" i="7"/>
  <c r="E33" i="7"/>
  <c r="D33" i="7"/>
  <c r="P33" i="7" s="1"/>
  <c r="C33" i="7"/>
  <c r="Q33" i="7" s="1"/>
  <c r="P32" i="7"/>
  <c r="Q31" i="7"/>
  <c r="P31" i="7"/>
  <c r="Q30" i="7"/>
  <c r="P30" i="7"/>
  <c r="O29" i="7"/>
  <c r="O34" i="7" s="1"/>
  <c r="N29" i="7"/>
  <c r="N34" i="7" s="1"/>
  <c r="M29" i="7"/>
  <c r="M34" i="7" s="1"/>
  <c r="L29" i="7"/>
  <c r="L34" i="7" s="1"/>
  <c r="K29" i="7"/>
  <c r="K34" i="7" s="1"/>
  <c r="J29" i="7"/>
  <c r="J34" i="7" s="1"/>
  <c r="I29" i="7"/>
  <c r="I34" i="7" s="1"/>
  <c r="H29" i="7"/>
  <c r="H34" i="7" s="1"/>
  <c r="G29" i="7"/>
  <c r="G34" i="7" s="1"/>
  <c r="F29" i="7"/>
  <c r="F34" i="7" s="1"/>
  <c r="E29" i="7"/>
  <c r="E34" i="7" s="1"/>
  <c r="D29" i="7"/>
  <c r="D34" i="7" s="1"/>
  <c r="P34" i="7" s="1"/>
  <c r="C29" i="7"/>
  <c r="Q28" i="7"/>
  <c r="P28" i="7"/>
  <c r="P27" i="7"/>
  <c r="Q27" i="7" s="1"/>
  <c r="P26" i="7"/>
  <c r="P25" i="7"/>
  <c r="O23" i="7"/>
  <c r="N23" i="7"/>
  <c r="M23" i="7"/>
  <c r="L23" i="7"/>
  <c r="K23" i="7"/>
  <c r="J23" i="7"/>
  <c r="I23" i="7"/>
  <c r="H23" i="7"/>
  <c r="G23" i="7"/>
  <c r="F23" i="7"/>
  <c r="E23" i="7"/>
  <c r="D23" i="7"/>
  <c r="P23" i="7" s="1"/>
  <c r="C23" i="7"/>
  <c r="P22" i="7"/>
  <c r="P21" i="7"/>
  <c r="P20" i="7"/>
  <c r="O19" i="7"/>
  <c r="O24" i="7" s="1"/>
  <c r="N19" i="7"/>
  <c r="N24" i="7" s="1"/>
  <c r="M19" i="7"/>
  <c r="M24" i="7" s="1"/>
  <c r="L19" i="7"/>
  <c r="L24" i="7" s="1"/>
  <c r="K19" i="7"/>
  <c r="K24" i="7" s="1"/>
  <c r="J19" i="7"/>
  <c r="J24" i="7" s="1"/>
  <c r="I19" i="7"/>
  <c r="I24" i="7" s="1"/>
  <c r="H19" i="7"/>
  <c r="H24" i="7" s="1"/>
  <c r="G19" i="7"/>
  <c r="G24" i="7" s="1"/>
  <c r="F19" i="7"/>
  <c r="F24" i="7" s="1"/>
  <c r="E19" i="7"/>
  <c r="E24" i="7" s="1"/>
  <c r="D19" i="7"/>
  <c r="D24" i="7" s="1"/>
  <c r="C19" i="7"/>
  <c r="C24" i="7" s="1"/>
  <c r="P18" i="7"/>
  <c r="P17" i="7"/>
  <c r="P16" i="7"/>
  <c r="P15" i="7"/>
  <c r="P14" i="7"/>
  <c r="O12" i="7"/>
  <c r="N12" i="7"/>
  <c r="P12" i="7"/>
  <c r="Q12" i="7" s="1"/>
  <c r="P11" i="7"/>
  <c r="P10" i="7"/>
  <c r="P9" i="7"/>
  <c r="P8" i="7"/>
  <c r="O7" i="7"/>
  <c r="O13" i="7" s="1"/>
  <c r="N7" i="7"/>
  <c r="M13" i="7"/>
  <c r="M35" i="7" s="1"/>
  <c r="P6" i="7"/>
  <c r="P5" i="7"/>
  <c r="O35" i="7" l="1"/>
  <c r="P24" i="7"/>
  <c r="Q24" i="7" s="1"/>
  <c r="N13" i="7"/>
  <c r="N35" i="7" s="1"/>
  <c r="Q23" i="7"/>
  <c r="P29" i="7"/>
  <c r="Q29" i="7" s="1"/>
  <c r="C34" i="7"/>
  <c r="Q34" i="7" s="1"/>
  <c r="P7" i="7"/>
  <c r="Q7" i="7" s="1"/>
  <c r="P19" i="7"/>
  <c r="P35" i="7" l="1"/>
  <c r="Q35" i="7" s="1"/>
  <c r="P13" i="7"/>
  <c r="Q13" i="7" s="1"/>
</calcChain>
</file>

<file path=xl/sharedStrings.xml><?xml version="1.0" encoding="utf-8"?>
<sst xmlns="http://schemas.openxmlformats.org/spreadsheetml/2006/main" count="50" uniqueCount="46">
  <si>
    <t>2013年</t>
    <phoneticPr fontId="2" type="noConversion"/>
  </si>
  <si>
    <t>现金流量预算表</t>
    <phoneticPr fontId="4" type="noConversion"/>
  </si>
  <si>
    <t>1月</t>
    <phoneticPr fontId="4" type="noConversion"/>
  </si>
  <si>
    <t>2月</t>
    <phoneticPr fontId="4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</si>
  <si>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</si>
  <si>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</si>
  <si>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</si>
  <si>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</si>
  <si>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</si>
  <si>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</si>
  <si>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</si>
  <si>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</si>
  <si>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</si>
  <si>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</si>
  <si>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结构增减</t>
    <phoneticPr fontId="2" type="noConversion"/>
  </si>
  <si>
    <t>一、经营活动产生的现金流量</t>
    <phoneticPr fontId="4" type="noConversion"/>
  </si>
  <si>
    <t>销售商品，提供劳务收到的现金</t>
    <phoneticPr fontId="4" type="noConversion"/>
  </si>
  <si>
    <t>收到的税费返还</t>
    <phoneticPr fontId="4" type="noConversion"/>
  </si>
  <si>
    <t>收到的其他与经营活动有关的现金</t>
  </si>
  <si>
    <t>现金流入小计</t>
  </si>
  <si>
    <t>购买商品，接受劳务支付的现金</t>
  </si>
  <si>
    <t>支付给职工以及为职工支付的现金</t>
  </si>
  <si>
    <t>支付的各项税费</t>
    <phoneticPr fontId="4" type="noConversion"/>
  </si>
  <si>
    <t>支付的其他与经营活动有关的现金</t>
  </si>
  <si>
    <t>现金流出小计</t>
  </si>
  <si>
    <t>经营活动产生的现金流量净额</t>
    <phoneticPr fontId="4" type="noConversion"/>
  </si>
  <si>
    <t>二、投资活动产生的现金流量</t>
    <phoneticPr fontId="4" type="noConversion"/>
  </si>
  <si>
    <t>收回投资所收到的现金</t>
  </si>
  <si>
    <t>取得投资收益所收到的现金</t>
    <phoneticPr fontId="4" type="noConversion"/>
  </si>
  <si>
    <t>处置固定资产无形资产其他资产收到的现金净额</t>
  </si>
  <si>
    <t>收到的其他与投资活动有关的现金</t>
  </si>
  <si>
    <t>购建固定资产无形资产其他资产支付的现金</t>
  </si>
  <si>
    <t>投资所支付的现金</t>
    <phoneticPr fontId="4" type="noConversion"/>
  </si>
  <si>
    <t>支付的其他与投资活动有关的现金</t>
  </si>
  <si>
    <t>投资活动产生的现金流量净额</t>
  </si>
  <si>
    <t>三、筹资活动产生的现金流量</t>
    <phoneticPr fontId="4" type="noConversion"/>
  </si>
  <si>
    <t>吸收投资收到的现金</t>
    <phoneticPr fontId="4" type="noConversion"/>
  </si>
  <si>
    <t>借款所收到的现金</t>
  </si>
  <si>
    <t>收到的其他与筹资活动有关的现金</t>
  </si>
  <si>
    <t>偿还债务所支付的现金</t>
    <phoneticPr fontId="4" type="noConversion"/>
  </si>
  <si>
    <t>分配股利利润或偿付利息支付的现金</t>
    <phoneticPr fontId="4" type="noConversion"/>
  </si>
  <si>
    <t>支付的其他与筹资活动有关的现金</t>
  </si>
  <si>
    <t>筹资活动产生的现金流量净额</t>
  </si>
  <si>
    <t>四、现金及现金等价物增加净额</t>
    <phoneticPr fontId="4" type="noConversion"/>
  </si>
  <si>
    <t>2012年</t>
    <phoneticPr fontId="4" type="noConversion"/>
  </si>
  <si>
    <t>2013年现金流量预算表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</si>
</sst>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0" fillId="0" borderId="0"/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9" fillId="0" borderId="0" xfId="4">
      <alignment vertical="center"/>
    </xf>
    <xf numFmtId="0" fontId="7" fillId="0" borderId="2" xfId="4" applyFont="1" applyBorder="1">
      <alignment vertical="center"/>
    </xf>
    <xf numFmtId="0" fontId="9" fillId="0" borderId="0" xfId="4" applyFont="1">
      <alignment vertical="center"/>
    </xf>
    <xf numFmtId="0" fontId="6" fillId="0" borderId="2" xfId="4" applyFont="1" applyBorder="1">
      <alignment vertical="center"/>
    </xf>
    <xf numFmtId="44" fontId="9" fillId="0" borderId="0" xfId="4" applyNumberFormat="1">
      <alignment vertical="center"/>
    </xf>
    <xf numFmtId="41" fontId="7" fillId="0" borderId="2" xfId="4" applyNumberFormat="1" applyFont="1" applyBorder="1" applyAlignment="1">
      <alignment horizontal="center" vertical="center"/>
    </xf>
    <xf numFmtId="41" fontId="6" fillId="0" borderId="2" xfId="4" applyNumberFormat="1" applyFont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2" xfId="1" applyNumberFormat="1" applyFont="1" applyBorder="1" applyAlignment="1">
      <alignment horizontal="center" vertical="center"/>
    </xf>
    <xf numFmtId="41" fontId="7" fillId="4" borderId="2" xfId="1" applyNumberFormat="1" applyFont="1" applyFill="1" applyBorder="1" applyAlignment="1">
      <alignment horizontal="center" vertical="center"/>
    </xf>
    <xf numFmtId="41" fontId="5" fillId="0" borderId="2" xfId="4" applyNumberFormat="1" applyFont="1" applyFill="1" applyBorder="1" applyAlignment="1">
      <alignment horizontal="center" vertical="center"/>
    </xf>
    <xf numFmtId="41" fontId="6" fillId="4" borderId="2" xfId="1" applyNumberFormat="1" applyFont="1" applyFill="1" applyBorder="1" applyAlignment="1">
      <alignment horizontal="center" vertical="center"/>
    </xf>
    <xf numFmtId="41" fontId="6" fillId="3" borderId="2" xfId="1" applyNumberFormat="1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7" fillId="4" borderId="2" xfId="4" applyNumberFormat="1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center"/>
    </xf>
    <xf numFmtId="0" fontId="6" fillId="4" borderId="2" xfId="4" applyFont="1" applyFill="1" applyBorder="1">
      <alignment vertical="center"/>
    </xf>
    <xf numFmtId="0" fontId="6" fillId="3" borderId="2" xfId="4" applyFont="1" applyFill="1" applyBorder="1" applyAlignment="1">
      <alignment horizontal="center"/>
    </xf>
    <xf numFmtId="0" fontId="7" fillId="4" borderId="2" xfId="4" applyFont="1" applyFill="1" applyBorder="1">
      <alignment vertical="center"/>
    </xf>
    <xf numFmtId="0" fontId="7" fillId="4" borderId="2" xfId="4" applyFont="1" applyFill="1" applyBorder="1" applyAlignment="1">
      <alignment horizontal="center" vertical="center"/>
    </xf>
    <xf numFmtId="179" fontId="6" fillId="0" borderId="2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</cellXfs>
  <cellStyles count="5">
    <cellStyle name="Normal_dept-bugdet2000-salary" xfId="3"/>
    <cellStyle name="百分比 2" xfId="2"/>
    <cellStyle name="常规" xfId="0" builtinId="0"/>
    <cellStyle name="常规_现金流量表" xfId="4"/>
    <cellStyle name="千位分隔" xfId="1" builtinId="3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预算现金流量趋势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现金流量预算表!$D$35:$O$35</c:f>
              <c:numCache>
                <c:formatCode>_(* #,##0_);_(* \(#,##0\);_(* "-"_);_(@_)</c:formatCode>
                <c:ptCount val="12"/>
                <c:pt idx="0">
                  <c:v>564120</c:v>
                </c:pt>
                <c:pt idx="1">
                  <c:v>416450</c:v>
                </c:pt>
                <c:pt idx="2">
                  <c:v>499670</c:v>
                </c:pt>
                <c:pt idx="3">
                  <c:v>377031</c:v>
                </c:pt>
                <c:pt idx="4">
                  <c:v>421225</c:v>
                </c:pt>
                <c:pt idx="5">
                  <c:v>456500</c:v>
                </c:pt>
                <c:pt idx="6">
                  <c:v>497339</c:v>
                </c:pt>
                <c:pt idx="7">
                  <c:v>443436</c:v>
                </c:pt>
                <c:pt idx="8">
                  <c:v>398929</c:v>
                </c:pt>
                <c:pt idx="9">
                  <c:v>397366</c:v>
                </c:pt>
                <c:pt idx="10">
                  <c:v>448867</c:v>
                </c:pt>
                <c:pt idx="11">
                  <c:v>397566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62368"/>
        <c:axId val="301964288"/>
      </c:lineChart>
      <c:catAx>
        <c:axId val="3019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301964288"/>
        <c:crosses val="autoZero"/>
        <c:auto val="1"/>
        <c:lblAlgn val="ctr"/>
        <c:lblOffset val="100"/>
        <c:noMultiLvlLbl val="0"/>
      </c:catAx>
      <c:valAx>
        <c:axId val="30196428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301962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chemeClr val="accent6">
            <a:lumMod val="75000"/>
          </a:schemeClr>
        </a:gs>
        <a:gs pos="50000">
          <a:schemeClr val="accent6"/>
        </a:gs>
        <a:gs pos="36000">
          <a:srgbClr val="FAC77D"/>
        </a:gs>
        <a:gs pos="68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550332</xdr:colOff>
      <xdr:row>2</xdr:row>
      <xdr:rowOff>168009</xdr:rowOff>
    </xdr:from>
    <xdr:to>
      <xdr:col>12</xdr:col>
      <xdr:colOff>550332</xdr:colOff>
      <xdr:row>22</xdr:row>
      <xdr:rowOff>93926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showGridLines="0" tabSelected="1" zoomScale="90" zoomScaleNormal="90" workbookViewId="0">
      <selection activeCell="C7" sqref="C7"/>
    </sheetView>
  </sheetViews>
  <sheetFormatPr defaultRowHeight="14.25" x14ac:dyDescent="0.15"/>
  <cols>
    <col min="1" max="1" width="3.875" style="1" customWidth="1"/>
    <col min="2" max="2" width="25.625" style="1" customWidth="1"/>
    <col min="3" max="3" width="9.375" style="5" customWidth="1"/>
    <col min="4" max="5" width="9.625" style="5" customWidth="1"/>
    <col min="6" max="6" width="10" style="5" customWidth="1"/>
    <col min="7" max="7" width="9.375" style="1" customWidth="1"/>
    <col min="8" max="9" width="10" style="1" customWidth="1"/>
    <col min="10" max="10" width="10.375" style="1" customWidth="1"/>
    <col min="11" max="11" width="10.125" style="1" customWidth="1"/>
    <col min="12" max="12" width="9.75" style="1" customWidth="1"/>
    <col min="13" max="13" width="9.375" style="1" customWidth="1"/>
    <col min="14" max="14" width="10.75" style="1" customWidth="1"/>
    <col min="15" max="15" width="10.375" style="1" customWidth="1"/>
    <col min="16" max="16" width="13.125" style="1" bestFit="1" customWidth="1"/>
    <col min="17" max="17" width="9.125" style="1" bestFit="1" customWidth="1"/>
    <col min="18" max="16384" width="9" style="1"/>
  </cols>
  <sheetData>
    <row r="1" spans="2:17" ht="38.25" customHeight="1" x14ac:dyDescent="0.15">
      <c r="B1" s="22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7" x14ac:dyDescent="0.15">
      <c r="B2" s="20" t="s">
        <v>1</v>
      </c>
      <c r="C2" s="15" t="s">
        <v>44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6" t="s">
        <v>0</v>
      </c>
      <c r="Q2" s="6" t="s">
        <v>14</v>
      </c>
    </row>
    <row r="3" spans="2:17" s="3" customFormat="1" x14ac:dyDescent="0.15">
      <c r="B3" s="2" t="s">
        <v>15</v>
      </c>
      <c r="C3" s="11"/>
      <c r="D3" s="1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x14ac:dyDescent="0.15">
      <c r="B4" s="4" t="s">
        <v>16</v>
      </c>
      <c r="C4" s="8">
        <v>480000</v>
      </c>
      <c r="D4" s="8">
        <v>500000</v>
      </c>
      <c r="E4" s="9">
        <v>530000</v>
      </c>
      <c r="F4" s="9">
        <v>500000</v>
      </c>
      <c r="G4" s="9">
        <v>525000</v>
      </c>
      <c r="H4" s="9">
        <v>565000</v>
      </c>
      <c r="I4" s="9">
        <v>589000</v>
      </c>
      <c r="J4" s="9">
        <v>612000</v>
      </c>
      <c r="K4" s="9">
        <v>618000</v>
      </c>
      <c r="L4" s="9">
        <v>552300</v>
      </c>
      <c r="M4" s="9">
        <v>598500</v>
      </c>
      <c r="N4" s="9">
        <v>620000</v>
      </c>
      <c r="O4" s="9">
        <v>618000</v>
      </c>
      <c r="P4" s="9">
        <f>SUM(D4:O4)</f>
        <v>6827800</v>
      </c>
      <c r="Q4" s="21">
        <f>IF(C4=0,0,(P4-C4)/C4)</f>
        <v>13.224583333333333</v>
      </c>
    </row>
    <row r="5" spans="2:17" x14ac:dyDescent="0.15">
      <c r="B5" s="4" t="s">
        <v>17</v>
      </c>
      <c r="C5" s="9">
        <v>1200</v>
      </c>
      <c r="D5" s="8">
        <v>1500</v>
      </c>
      <c r="E5" s="9">
        <v>1600</v>
      </c>
      <c r="F5" s="9">
        <v>1800</v>
      </c>
      <c r="G5" s="9">
        <v>1520</v>
      </c>
      <c r="H5" s="9">
        <v>1800</v>
      </c>
      <c r="I5" s="9">
        <v>1700</v>
      </c>
      <c r="J5" s="9">
        <v>1600</v>
      </c>
      <c r="K5" s="9">
        <v>1500</v>
      </c>
      <c r="L5" s="9">
        <v>1500</v>
      </c>
      <c r="M5" s="9">
        <v>1400</v>
      </c>
      <c r="N5" s="9">
        <v>1500</v>
      </c>
      <c r="O5" s="9">
        <v>1400</v>
      </c>
      <c r="P5" s="9">
        <f t="shared" ref="P5:P35" si="0">SUM(D5:O5)</f>
        <v>18820</v>
      </c>
      <c r="Q5" s="21">
        <f t="shared" ref="Q5:Q22" si="1">IF(C5=0,0,(P5-C5)/C5)</f>
        <v>14.683333333333334</v>
      </c>
    </row>
    <row r="6" spans="2:17" x14ac:dyDescent="0.15">
      <c r="B6" s="4" t="s">
        <v>18</v>
      </c>
      <c r="C6" s="9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/>
      <c r="P6" s="9">
        <f t="shared" si="0"/>
        <v>0</v>
      </c>
      <c r="Q6" s="21">
        <f t="shared" si="1"/>
        <v>0</v>
      </c>
    </row>
    <row r="7" spans="2:17" x14ac:dyDescent="0.15">
      <c r="B7" s="16" t="s">
        <v>19</v>
      </c>
      <c r="C7" s="14">
        <f>SUM(C4:C6)</f>
        <v>481200</v>
      </c>
      <c r="D7" s="14">
        <f t="shared" ref="D7:M7" si="2">SUM(D4:D6)</f>
        <v>501500</v>
      </c>
      <c r="E7" s="14">
        <f t="shared" si="2"/>
        <v>531600</v>
      </c>
      <c r="F7" s="14">
        <f t="shared" si="2"/>
        <v>501800</v>
      </c>
      <c r="G7" s="14">
        <f t="shared" si="2"/>
        <v>526520</v>
      </c>
      <c r="H7" s="14">
        <f t="shared" si="2"/>
        <v>566800</v>
      </c>
      <c r="I7" s="14">
        <f t="shared" si="2"/>
        <v>590700</v>
      </c>
      <c r="J7" s="14">
        <f t="shared" si="2"/>
        <v>613600</v>
      </c>
      <c r="K7" s="14">
        <f t="shared" si="2"/>
        <v>619500</v>
      </c>
      <c r="L7" s="14">
        <f t="shared" si="2"/>
        <v>553800</v>
      </c>
      <c r="M7" s="14">
        <f t="shared" si="2"/>
        <v>599900</v>
      </c>
      <c r="N7" s="14">
        <f t="shared" ref="N7:O7" si="3">SUM(N4:N6)</f>
        <v>621500</v>
      </c>
      <c r="O7" s="14">
        <f t="shared" si="3"/>
        <v>619400</v>
      </c>
      <c r="P7" s="9">
        <f t="shared" si="0"/>
        <v>6846620</v>
      </c>
      <c r="Q7" s="21">
        <f t="shared" si="1"/>
        <v>13.228221113881961</v>
      </c>
    </row>
    <row r="8" spans="2:17" x14ac:dyDescent="0.15">
      <c r="B8" s="17" t="s">
        <v>20</v>
      </c>
      <c r="C8" s="12">
        <v>115000</v>
      </c>
      <c r="D8" s="12">
        <v>122000</v>
      </c>
      <c r="E8" s="12">
        <v>138000</v>
      </c>
      <c r="F8" s="12">
        <v>153000</v>
      </c>
      <c r="G8" s="9">
        <v>150000</v>
      </c>
      <c r="H8" s="9">
        <v>132000</v>
      </c>
      <c r="I8" s="9">
        <v>146000</v>
      </c>
      <c r="J8" s="9">
        <v>145000</v>
      </c>
      <c r="K8" s="9">
        <v>144000</v>
      </c>
      <c r="L8" s="9">
        <v>147000</v>
      </c>
      <c r="M8" s="9">
        <v>148000</v>
      </c>
      <c r="N8" s="9">
        <v>149000</v>
      </c>
      <c r="O8" s="9">
        <v>147000</v>
      </c>
      <c r="P8" s="9">
        <f t="shared" si="0"/>
        <v>1721000</v>
      </c>
      <c r="Q8" s="21">
        <f t="shared" si="1"/>
        <v>13.965217391304348</v>
      </c>
    </row>
    <row r="9" spans="2:17" x14ac:dyDescent="0.15">
      <c r="B9" s="17" t="s">
        <v>21</v>
      </c>
      <c r="C9" s="12">
        <v>27000</v>
      </c>
      <c r="D9" s="12">
        <v>31000</v>
      </c>
      <c r="E9" s="12">
        <v>35000</v>
      </c>
      <c r="F9" s="12">
        <v>37800</v>
      </c>
      <c r="G9" s="9">
        <v>79000</v>
      </c>
      <c r="H9" s="9">
        <v>92000</v>
      </c>
      <c r="I9" s="9">
        <v>91000</v>
      </c>
      <c r="J9" s="9">
        <v>78000</v>
      </c>
      <c r="K9" s="9">
        <v>79000</v>
      </c>
      <c r="L9" s="9">
        <v>82000</v>
      </c>
      <c r="M9" s="9">
        <v>86000</v>
      </c>
      <c r="N9" s="9">
        <v>89000</v>
      </c>
      <c r="O9" s="9">
        <v>95000</v>
      </c>
      <c r="P9" s="9">
        <f t="shared" si="0"/>
        <v>874800</v>
      </c>
      <c r="Q9" s="21">
        <f t="shared" si="1"/>
        <v>31.4</v>
      </c>
    </row>
    <row r="10" spans="2:17" x14ac:dyDescent="0.15">
      <c r="B10" s="17" t="s">
        <v>22</v>
      </c>
      <c r="C10" s="12">
        <v>32800</v>
      </c>
      <c r="D10" s="12">
        <v>43000</v>
      </c>
      <c r="E10" s="12">
        <v>46000</v>
      </c>
      <c r="F10" s="12">
        <v>48000</v>
      </c>
      <c r="G10" s="9">
        <v>49000</v>
      </c>
      <c r="H10" s="9">
        <v>50000</v>
      </c>
      <c r="I10" s="9">
        <v>48000</v>
      </c>
      <c r="J10" s="9">
        <v>47000</v>
      </c>
      <c r="K10" s="9">
        <v>49000</v>
      </c>
      <c r="L10" s="9">
        <v>48000</v>
      </c>
      <c r="M10" s="9">
        <v>51000</v>
      </c>
      <c r="N10" s="9">
        <v>52000</v>
      </c>
      <c r="O10" s="9">
        <v>51000</v>
      </c>
      <c r="P10" s="9">
        <f t="shared" si="0"/>
        <v>582000</v>
      </c>
      <c r="Q10" s="21">
        <f t="shared" si="1"/>
        <v>16.743902439024389</v>
      </c>
    </row>
    <row r="11" spans="2:17" x14ac:dyDescent="0.15">
      <c r="B11" s="17" t="s">
        <v>23</v>
      </c>
      <c r="C11" s="12">
        <v>2600</v>
      </c>
      <c r="D11" s="12">
        <v>2700</v>
      </c>
      <c r="E11" s="12">
        <v>2800</v>
      </c>
      <c r="F11" s="12">
        <v>2900</v>
      </c>
      <c r="G11" s="9">
        <v>2500</v>
      </c>
      <c r="H11" s="9">
        <v>2600</v>
      </c>
      <c r="I11" s="9">
        <v>2700</v>
      </c>
      <c r="J11" s="9">
        <v>2800</v>
      </c>
      <c r="K11" s="9">
        <v>2652</v>
      </c>
      <c r="L11" s="9">
        <v>2400</v>
      </c>
      <c r="M11" s="9">
        <v>2500</v>
      </c>
      <c r="N11" s="9">
        <v>2780</v>
      </c>
      <c r="O11" s="9">
        <v>2900</v>
      </c>
      <c r="P11" s="9">
        <f t="shared" si="0"/>
        <v>32232</v>
      </c>
      <c r="Q11" s="21">
        <f t="shared" si="1"/>
        <v>11.396923076923077</v>
      </c>
    </row>
    <row r="12" spans="2:17" x14ac:dyDescent="0.15">
      <c r="B12" s="16" t="s">
        <v>24</v>
      </c>
      <c r="C12" s="14">
        <f>SUM(C8:C11)</f>
        <v>177400</v>
      </c>
      <c r="D12" s="14">
        <f t="shared" ref="D12:O12" si="4">SUM(D8:D11)</f>
        <v>198700</v>
      </c>
      <c r="E12" s="14">
        <f t="shared" si="4"/>
        <v>221800</v>
      </c>
      <c r="F12" s="14">
        <f t="shared" si="4"/>
        <v>241700</v>
      </c>
      <c r="G12" s="14">
        <f t="shared" si="4"/>
        <v>280500</v>
      </c>
      <c r="H12" s="14">
        <f t="shared" si="4"/>
        <v>276600</v>
      </c>
      <c r="I12" s="14">
        <f t="shared" si="4"/>
        <v>287700</v>
      </c>
      <c r="J12" s="14">
        <f t="shared" si="4"/>
        <v>272800</v>
      </c>
      <c r="K12" s="14">
        <f t="shared" si="4"/>
        <v>274652</v>
      </c>
      <c r="L12" s="14">
        <f t="shared" si="4"/>
        <v>279400</v>
      </c>
      <c r="M12" s="14">
        <f t="shared" si="4"/>
        <v>287500</v>
      </c>
      <c r="N12" s="14">
        <f t="shared" si="4"/>
        <v>292780</v>
      </c>
      <c r="O12" s="14">
        <f t="shared" si="4"/>
        <v>295900</v>
      </c>
      <c r="P12" s="9">
        <f t="shared" si="0"/>
        <v>3210032</v>
      </c>
      <c r="Q12" s="21">
        <f t="shared" si="1"/>
        <v>17.09488162344983</v>
      </c>
    </row>
    <row r="13" spans="2:17" x14ac:dyDescent="0.15">
      <c r="B13" s="18" t="s">
        <v>25</v>
      </c>
      <c r="C13" s="13">
        <f>C7-C12</f>
        <v>303800</v>
      </c>
      <c r="D13" s="13">
        <f t="shared" ref="D13:L13" si="5">D7-D12</f>
        <v>302800</v>
      </c>
      <c r="E13" s="13">
        <f t="shared" si="5"/>
        <v>309800</v>
      </c>
      <c r="F13" s="13">
        <f t="shared" si="5"/>
        <v>260100</v>
      </c>
      <c r="G13" s="13">
        <f t="shared" si="5"/>
        <v>246020</v>
      </c>
      <c r="H13" s="13">
        <f t="shared" si="5"/>
        <v>290200</v>
      </c>
      <c r="I13" s="13">
        <f t="shared" si="5"/>
        <v>303000</v>
      </c>
      <c r="J13" s="13">
        <f t="shared" si="5"/>
        <v>340800</v>
      </c>
      <c r="K13" s="13">
        <f t="shared" si="5"/>
        <v>344848</v>
      </c>
      <c r="L13" s="13">
        <f t="shared" si="5"/>
        <v>274400</v>
      </c>
      <c r="M13" s="13">
        <f t="shared" ref="M13:O13" si="6">M7-M12</f>
        <v>312400</v>
      </c>
      <c r="N13" s="13">
        <f t="shared" si="6"/>
        <v>328720</v>
      </c>
      <c r="O13" s="13">
        <f t="shared" si="6"/>
        <v>323500</v>
      </c>
      <c r="P13" s="9">
        <f t="shared" si="0"/>
        <v>3636588</v>
      </c>
      <c r="Q13" s="21">
        <f t="shared" si="1"/>
        <v>10.970335747202107</v>
      </c>
    </row>
    <row r="14" spans="2:17" x14ac:dyDescent="0.15">
      <c r="B14" s="19" t="s">
        <v>26</v>
      </c>
      <c r="C14" s="12"/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>
        <f t="shared" si="0"/>
        <v>0</v>
      </c>
      <c r="Q14" s="21">
        <f t="shared" si="1"/>
        <v>0</v>
      </c>
    </row>
    <row r="15" spans="2:17" x14ac:dyDescent="0.15">
      <c r="B15" s="17" t="s">
        <v>27</v>
      </c>
      <c r="C15" s="12">
        <v>170000</v>
      </c>
      <c r="D15" s="12">
        <v>165000</v>
      </c>
      <c r="E15" s="12">
        <v>168000</v>
      </c>
      <c r="F15" s="12">
        <v>166000</v>
      </c>
      <c r="G15" s="9">
        <v>168000</v>
      </c>
      <c r="H15" s="9">
        <v>152000</v>
      </c>
      <c r="I15" s="9">
        <v>170000</v>
      </c>
      <c r="J15" s="9">
        <v>173000</v>
      </c>
      <c r="K15" s="9">
        <v>156000</v>
      </c>
      <c r="L15" s="9">
        <v>149000</v>
      </c>
      <c r="M15" s="9">
        <v>153000</v>
      </c>
      <c r="N15" s="9">
        <v>155000</v>
      </c>
      <c r="O15" s="9">
        <v>158000</v>
      </c>
      <c r="P15" s="9">
        <f t="shared" si="0"/>
        <v>1933000</v>
      </c>
      <c r="Q15" s="21">
        <f t="shared" si="1"/>
        <v>10.370588235294118</v>
      </c>
    </row>
    <row r="16" spans="2:17" x14ac:dyDescent="0.15">
      <c r="B16" s="17" t="s">
        <v>28</v>
      </c>
      <c r="C16" s="12">
        <v>18000</v>
      </c>
      <c r="D16" s="12">
        <v>15000</v>
      </c>
      <c r="E16" s="12">
        <v>16000</v>
      </c>
      <c r="F16" s="12">
        <v>12000</v>
      </c>
      <c r="G16" s="9">
        <v>15000</v>
      </c>
      <c r="H16" s="9">
        <v>14000</v>
      </c>
      <c r="I16" s="9">
        <v>16000</v>
      </c>
      <c r="J16" s="9">
        <v>15000</v>
      </c>
      <c r="K16" s="9">
        <v>17000</v>
      </c>
      <c r="L16" s="9">
        <v>16000</v>
      </c>
      <c r="M16" s="9">
        <v>15000</v>
      </c>
      <c r="N16" s="9">
        <v>15000</v>
      </c>
      <c r="O16" s="9">
        <v>18000</v>
      </c>
      <c r="P16" s="9">
        <f t="shared" si="0"/>
        <v>184000</v>
      </c>
      <c r="Q16" s="21">
        <f t="shared" si="1"/>
        <v>9.2222222222222214</v>
      </c>
    </row>
    <row r="17" spans="2:17" x14ac:dyDescent="0.15">
      <c r="B17" s="17" t="s">
        <v>29</v>
      </c>
      <c r="C17" s="12">
        <v>4600</v>
      </c>
      <c r="D17" s="12">
        <v>4000</v>
      </c>
      <c r="E17" s="12">
        <v>4200</v>
      </c>
      <c r="F17" s="12">
        <v>4300</v>
      </c>
      <c r="G17" s="9">
        <v>4400</v>
      </c>
      <c r="H17" s="9">
        <v>4200</v>
      </c>
      <c r="I17" s="9">
        <v>4500</v>
      </c>
      <c r="J17" s="9">
        <v>4600</v>
      </c>
      <c r="K17" s="9">
        <v>4800</v>
      </c>
      <c r="L17" s="9">
        <v>4900</v>
      </c>
      <c r="M17" s="9">
        <v>5000</v>
      </c>
      <c r="N17" s="9">
        <v>5100</v>
      </c>
      <c r="O17" s="9">
        <v>5200</v>
      </c>
      <c r="P17" s="9">
        <f t="shared" si="0"/>
        <v>55200</v>
      </c>
      <c r="Q17" s="21">
        <f t="shared" si="1"/>
        <v>11</v>
      </c>
    </row>
    <row r="18" spans="2:17" x14ac:dyDescent="0.15">
      <c r="B18" s="17" t="s">
        <v>30</v>
      </c>
      <c r="C18" s="12">
        <v>1800</v>
      </c>
      <c r="D18" s="12">
        <v>1600</v>
      </c>
      <c r="E18" s="12">
        <v>1500</v>
      </c>
      <c r="F18" s="12">
        <v>1700</v>
      </c>
      <c r="G18" s="9">
        <v>1800</v>
      </c>
      <c r="H18" s="9">
        <v>1800</v>
      </c>
      <c r="I18" s="9">
        <v>1852</v>
      </c>
      <c r="J18" s="9">
        <v>1780</v>
      </c>
      <c r="K18" s="9">
        <v>1850</v>
      </c>
      <c r="L18" s="9">
        <v>1871</v>
      </c>
      <c r="M18" s="9">
        <v>1700</v>
      </c>
      <c r="N18" s="9">
        <v>1900</v>
      </c>
      <c r="O18" s="9">
        <v>1800</v>
      </c>
      <c r="P18" s="9">
        <f t="shared" si="0"/>
        <v>21153</v>
      </c>
      <c r="Q18" s="21">
        <f t="shared" si="1"/>
        <v>10.751666666666667</v>
      </c>
    </row>
    <row r="19" spans="2:17" x14ac:dyDescent="0.15">
      <c r="B19" s="16" t="s">
        <v>19</v>
      </c>
      <c r="C19" s="14">
        <f>SUM(C15:C18)</f>
        <v>194400</v>
      </c>
      <c r="D19" s="14">
        <f t="shared" ref="D19:O19" si="7">SUM(D15:D18)</f>
        <v>185600</v>
      </c>
      <c r="E19" s="14">
        <f t="shared" si="7"/>
        <v>189700</v>
      </c>
      <c r="F19" s="14">
        <f t="shared" si="7"/>
        <v>184000</v>
      </c>
      <c r="G19" s="14">
        <f t="shared" si="7"/>
        <v>189200</v>
      </c>
      <c r="H19" s="14">
        <f t="shared" si="7"/>
        <v>172000</v>
      </c>
      <c r="I19" s="14">
        <f t="shared" si="7"/>
        <v>192352</v>
      </c>
      <c r="J19" s="14">
        <f t="shared" si="7"/>
        <v>194380</v>
      </c>
      <c r="K19" s="14">
        <f t="shared" si="7"/>
        <v>179650</v>
      </c>
      <c r="L19" s="14">
        <f t="shared" si="7"/>
        <v>171771</v>
      </c>
      <c r="M19" s="14">
        <f t="shared" si="7"/>
        <v>174700</v>
      </c>
      <c r="N19" s="14">
        <f t="shared" si="7"/>
        <v>177000</v>
      </c>
      <c r="O19" s="14">
        <f t="shared" si="7"/>
        <v>183000</v>
      </c>
      <c r="P19" s="9">
        <f t="shared" si="0"/>
        <v>2193353</v>
      </c>
      <c r="Q19" s="21">
        <f t="shared" si="1"/>
        <v>10.282680041152263</v>
      </c>
    </row>
    <row r="20" spans="2:17" x14ac:dyDescent="0.15">
      <c r="B20" s="17" t="s">
        <v>31</v>
      </c>
      <c r="C20" s="12">
        <v>17500</v>
      </c>
      <c r="D20" s="12">
        <v>17200</v>
      </c>
      <c r="E20" s="12">
        <v>17800</v>
      </c>
      <c r="F20" s="12">
        <v>19000</v>
      </c>
      <c r="G20" s="9">
        <v>16000</v>
      </c>
      <c r="H20" s="9">
        <v>17000</v>
      </c>
      <c r="I20" s="9">
        <v>15000</v>
      </c>
      <c r="J20" s="9">
        <v>14000</v>
      </c>
      <c r="K20" s="9">
        <v>16000</v>
      </c>
      <c r="L20" s="9">
        <v>17000</v>
      </c>
      <c r="M20" s="9">
        <v>18000</v>
      </c>
      <c r="N20" s="9">
        <v>16000</v>
      </c>
      <c r="O20" s="9">
        <v>17400</v>
      </c>
      <c r="P20" s="9">
        <f t="shared" si="0"/>
        <v>200400</v>
      </c>
      <c r="Q20" s="21">
        <f>IF(C20=0,0,(P20-C20)/C20)</f>
        <v>10.451428571428572</v>
      </c>
    </row>
    <row r="21" spans="2:17" x14ac:dyDescent="0.15">
      <c r="B21" s="17" t="s">
        <v>32</v>
      </c>
      <c r="C21" s="12">
        <v>2600</v>
      </c>
      <c r="D21" s="12">
        <v>4300</v>
      </c>
      <c r="E21" s="12">
        <v>5200</v>
      </c>
      <c r="F21" s="12">
        <v>4000</v>
      </c>
      <c r="G21" s="9">
        <v>4200</v>
      </c>
      <c r="H21" s="9">
        <v>4100</v>
      </c>
      <c r="I21" s="9">
        <v>4300</v>
      </c>
      <c r="J21" s="9">
        <v>4100</v>
      </c>
      <c r="K21" s="9">
        <v>4200</v>
      </c>
      <c r="L21" s="9">
        <v>4600</v>
      </c>
      <c r="M21" s="9">
        <v>5600</v>
      </c>
      <c r="N21" s="9">
        <v>4700</v>
      </c>
      <c r="O21" s="9">
        <v>4800</v>
      </c>
      <c r="P21" s="9">
        <f t="shared" si="0"/>
        <v>54100</v>
      </c>
      <c r="Q21" s="21">
        <f t="shared" si="1"/>
        <v>19.807692307692307</v>
      </c>
    </row>
    <row r="22" spans="2:17" x14ac:dyDescent="0.15">
      <c r="B22" s="17" t="s">
        <v>33</v>
      </c>
      <c r="C22" s="12">
        <v>560</v>
      </c>
      <c r="D22" s="12">
        <v>780</v>
      </c>
      <c r="E22" s="12">
        <v>850</v>
      </c>
      <c r="F22" s="12">
        <v>930</v>
      </c>
      <c r="G22" s="9">
        <v>989</v>
      </c>
      <c r="H22" s="9">
        <v>875</v>
      </c>
      <c r="I22" s="9">
        <v>852</v>
      </c>
      <c r="J22" s="9">
        <v>741</v>
      </c>
      <c r="K22" s="9">
        <v>862</v>
      </c>
      <c r="L22" s="9">
        <v>422</v>
      </c>
      <c r="M22" s="9">
        <v>632</v>
      </c>
      <c r="N22" s="9">
        <v>533</v>
      </c>
      <c r="O22" s="9">
        <v>202</v>
      </c>
      <c r="P22" s="9">
        <f t="shared" si="0"/>
        <v>8668</v>
      </c>
      <c r="Q22" s="21">
        <f t="shared" si="1"/>
        <v>14.478571428571428</v>
      </c>
    </row>
    <row r="23" spans="2:17" x14ac:dyDescent="0.15">
      <c r="B23" s="16" t="s">
        <v>24</v>
      </c>
      <c r="C23" s="14">
        <f>SUM(C20:C22)</f>
        <v>20660</v>
      </c>
      <c r="D23" s="14">
        <f t="shared" ref="D23:O23" si="8">SUM(D20:D22)</f>
        <v>22280</v>
      </c>
      <c r="E23" s="14">
        <f t="shared" si="8"/>
        <v>23850</v>
      </c>
      <c r="F23" s="14">
        <f t="shared" si="8"/>
        <v>23930</v>
      </c>
      <c r="G23" s="14">
        <f t="shared" si="8"/>
        <v>21189</v>
      </c>
      <c r="H23" s="14">
        <f t="shared" si="8"/>
        <v>21975</v>
      </c>
      <c r="I23" s="14">
        <f t="shared" si="8"/>
        <v>20152</v>
      </c>
      <c r="J23" s="14">
        <f t="shared" si="8"/>
        <v>18841</v>
      </c>
      <c r="K23" s="14">
        <f t="shared" si="8"/>
        <v>21062</v>
      </c>
      <c r="L23" s="14">
        <f t="shared" si="8"/>
        <v>22022</v>
      </c>
      <c r="M23" s="14">
        <f t="shared" si="8"/>
        <v>24232</v>
      </c>
      <c r="N23" s="14">
        <f t="shared" si="8"/>
        <v>21233</v>
      </c>
      <c r="O23" s="14">
        <f t="shared" si="8"/>
        <v>22402</v>
      </c>
      <c r="P23" s="9">
        <f t="shared" si="0"/>
        <v>263168</v>
      </c>
      <c r="Q23" s="21">
        <f t="shared" ref="Q23:Q35" si="9">IF(C23=0,0,(P23-C23)/C23)</f>
        <v>11.738044530493708</v>
      </c>
    </row>
    <row r="24" spans="2:17" x14ac:dyDescent="0.15">
      <c r="B24" s="18" t="s">
        <v>34</v>
      </c>
      <c r="C24" s="13">
        <f>C19-C23</f>
        <v>173740</v>
      </c>
      <c r="D24" s="13">
        <f t="shared" ref="D24:O24" si="10">D19-D23</f>
        <v>163320</v>
      </c>
      <c r="E24" s="13">
        <f t="shared" si="10"/>
        <v>165850</v>
      </c>
      <c r="F24" s="13">
        <f t="shared" si="10"/>
        <v>160070</v>
      </c>
      <c r="G24" s="13">
        <f t="shared" si="10"/>
        <v>168011</v>
      </c>
      <c r="H24" s="13">
        <f t="shared" si="10"/>
        <v>150025</v>
      </c>
      <c r="I24" s="13">
        <f t="shared" si="10"/>
        <v>172200</v>
      </c>
      <c r="J24" s="13">
        <f t="shared" si="10"/>
        <v>175539</v>
      </c>
      <c r="K24" s="13">
        <f t="shared" si="10"/>
        <v>158588</v>
      </c>
      <c r="L24" s="13">
        <f t="shared" si="10"/>
        <v>149749</v>
      </c>
      <c r="M24" s="13">
        <f t="shared" si="10"/>
        <v>150468</v>
      </c>
      <c r="N24" s="13">
        <f t="shared" si="10"/>
        <v>155767</v>
      </c>
      <c r="O24" s="13">
        <f t="shared" si="10"/>
        <v>160598</v>
      </c>
      <c r="P24" s="9">
        <f t="shared" si="0"/>
        <v>1930185</v>
      </c>
      <c r="Q24" s="21">
        <f t="shared" si="9"/>
        <v>10.109617819730632</v>
      </c>
    </row>
    <row r="25" spans="2:17" x14ac:dyDescent="0.15">
      <c r="B25" s="19" t="s">
        <v>35</v>
      </c>
      <c r="C25" s="12"/>
      <c r="D25" s="12"/>
      <c r="E25" s="12"/>
      <c r="F25" s="12"/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0</v>
      </c>
      <c r="Q25" s="21"/>
    </row>
    <row r="26" spans="2:17" x14ac:dyDescent="0.15">
      <c r="B26" s="17" t="s">
        <v>36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9">
        <f t="shared" si="0"/>
        <v>0</v>
      </c>
      <c r="Q26" s="21"/>
    </row>
    <row r="27" spans="2:17" x14ac:dyDescent="0.15">
      <c r="B27" s="17" t="s">
        <v>37</v>
      </c>
      <c r="C27" s="12">
        <v>300000</v>
      </c>
      <c r="D27" s="12">
        <v>230000</v>
      </c>
      <c r="E27" s="12">
        <v>100000</v>
      </c>
      <c r="F27" s="12">
        <v>120000</v>
      </c>
      <c r="G27" s="9">
        <v>15000</v>
      </c>
      <c r="H27" s="9">
        <v>18000</v>
      </c>
      <c r="I27" s="9">
        <v>15800</v>
      </c>
      <c r="J27" s="9">
        <v>19000</v>
      </c>
      <c r="K27" s="9">
        <v>20000</v>
      </c>
      <c r="L27" s="9">
        <v>19000</v>
      </c>
      <c r="M27" s="9">
        <v>25000</v>
      </c>
      <c r="N27" s="9">
        <v>28000</v>
      </c>
      <c r="O27" s="9">
        <v>35000</v>
      </c>
      <c r="P27" s="9">
        <f t="shared" si="0"/>
        <v>644800</v>
      </c>
      <c r="Q27" s="21">
        <f t="shared" si="9"/>
        <v>1.1493333333333333</v>
      </c>
    </row>
    <row r="28" spans="2:17" x14ac:dyDescent="0.15">
      <c r="B28" s="17" t="s">
        <v>38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9">
        <f t="shared" si="0"/>
        <v>0</v>
      </c>
      <c r="Q28" s="21">
        <f t="shared" si="9"/>
        <v>0</v>
      </c>
    </row>
    <row r="29" spans="2:17" x14ac:dyDescent="0.15">
      <c r="B29" s="16" t="s">
        <v>19</v>
      </c>
      <c r="C29" s="14">
        <f>SUM(C26:C28)</f>
        <v>300000</v>
      </c>
      <c r="D29" s="14">
        <f t="shared" ref="D29:O29" si="11">SUM(D26:D28)</f>
        <v>230000</v>
      </c>
      <c r="E29" s="14">
        <f t="shared" si="11"/>
        <v>100000</v>
      </c>
      <c r="F29" s="14">
        <f t="shared" si="11"/>
        <v>120000</v>
      </c>
      <c r="G29" s="14">
        <f t="shared" si="11"/>
        <v>15000</v>
      </c>
      <c r="H29" s="14">
        <f t="shared" si="11"/>
        <v>18000</v>
      </c>
      <c r="I29" s="14">
        <f t="shared" si="11"/>
        <v>15800</v>
      </c>
      <c r="J29" s="14">
        <f t="shared" si="11"/>
        <v>19000</v>
      </c>
      <c r="K29" s="14">
        <f t="shared" si="11"/>
        <v>20000</v>
      </c>
      <c r="L29" s="14">
        <f t="shared" si="11"/>
        <v>19000</v>
      </c>
      <c r="M29" s="14">
        <f t="shared" si="11"/>
        <v>25000</v>
      </c>
      <c r="N29" s="14">
        <f t="shared" si="11"/>
        <v>28000</v>
      </c>
      <c r="O29" s="14">
        <f t="shared" si="11"/>
        <v>35000</v>
      </c>
      <c r="P29" s="9">
        <f t="shared" si="0"/>
        <v>644800</v>
      </c>
      <c r="Q29" s="21">
        <f>IF(C29=0,0,(P29-C29)/C29)</f>
        <v>1.1493333333333333</v>
      </c>
    </row>
    <row r="30" spans="2:17" x14ac:dyDescent="0.15">
      <c r="B30" s="17" t="s">
        <v>39</v>
      </c>
      <c r="C30" s="12">
        <v>58000</v>
      </c>
      <c r="D30" s="12">
        <v>120000</v>
      </c>
      <c r="E30" s="12">
        <v>146000</v>
      </c>
      <c r="F30" s="12">
        <v>20000</v>
      </c>
      <c r="G30" s="9">
        <v>28000</v>
      </c>
      <c r="H30" s="9">
        <v>29000</v>
      </c>
      <c r="I30" s="9">
        <v>27000</v>
      </c>
      <c r="J30" s="9">
        <v>32000</v>
      </c>
      <c r="K30" s="9">
        <v>35000</v>
      </c>
      <c r="L30" s="9">
        <v>36000</v>
      </c>
      <c r="M30" s="9">
        <v>38000</v>
      </c>
      <c r="N30" s="9">
        <v>38000</v>
      </c>
      <c r="O30" s="9">
        <v>39000</v>
      </c>
      <c r="P30" s="9">
        <f t="shared" si="0"/>
        <v>588000</v>
      </c>
      <c r="Q30" s="21">
        <f t="shared" si="9"/>
        <v>9.137931034482758</v>
      </c>
    </row>
    <row r="31" spans="2:17" x14ac:dyDescent="0.15">
      <c r="B31" s="17" t="s">
        <v>40</v>
      </c>
      <c r="C31" s="12">
        <v>5000</v>
      </c>
      <c r="D31" s="12">
        <v>12000</v>
      </c>
      <c r="E31" s="12">
        <v>13200</v>
      </c>
      <c r="F31" s="12">
        <v>20500</v>
      </c>
      <c r="G31" s="9">
        <v>24000</v>
      </c>
      <c r="H31" s="9">
        <v>8000</v>
      </c>
      <c r="I31" s="9">
        <v>7500</v>
      </c>
      <c r="J31" s="9">
        <v>6000</v>
      </c>
      <c r="K31" s="9">
        <v>45000</v>
      </c>
      <c r="L31" s="9">
        <v>8220</v>
      </c>
      <c r="M31" s="9">
        <v>52502</v>
      </c>
      <c r="N31" s="9">
        <v>25620</v>
      </c>
      <c r="O31" s="9">
        <v>82532</v>
      </c>
      <c r="P31" s="9">
        <f t="shared" si="0"/>
        <v>305074</v>
      </c>
      <c r="Q31" s="21">
        <f t="shared" si="9"/>
        <v>60.014800000000001</v>
      </c>
    </row>
    <row r="32" spans="2:17" x14ac:dyDescent="0.15">
      <c r="B32" s="17" t="s">
        <v>41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9">
        <f t="shared" si="0"/>
        <v>0</v>
      </c>
      <c r="Q32" s="21"/>
    </row>
    <row r="33" spans="2:17" x14ac:dyDescent="0.15">
      <c r="B33" s="16" t="s">
        <v>24</v>
      </c>
      <c r="C33" s="14">
        <f>SUM(C30:C32)</f>
        <v>63000</v>
      </c>
      <c r="D33" s="14">
        <f t="shared" ref="D33:O33" si="12">SUM(D30:D32)</f>
        <v>132000</v>
      </c>
      <c r="E33" s="14">
        <f t="shared" si="12"/>
        <v>159200</v>
      </c>
      <c r="F33" s="14">
        <f t="shared" si="12"/>
        <v>40500</v>
      </c>
      <c r="G33" s="14">
        <f t="shared" si="12"/>
        <v>52000</v>
      </c>
      <c r="H33" s="14">
        <f t="shared" si="12"/>
        <v>37000</v>
      </c>
      <c r="I33" s="14">
        <f t="shared" si="12"/>
        <v>34500</v>
      </c>
      <c r="J33" s="14">
        <f t="shared" si="12"/>
        <v>38000</v>
      </c>
      <c r="K33" s="14">
        <f t="shared" si="12"/>
        <v>80000</v>
      </c>
      <c r="L33" s="14">
        <f t="shared" si="12"/>
        <v>44220</v>
      </c>
      <c r="M33" s="14">
        <f t="shared" si="12"/>
        <v>90502</v>
      </c>
      <c r="N33" s="14">
        <f t="shared" si="12"/>
        <v>63620</v>
      </c>
      <c r="O33" s="14">
        <f t="shared" si="12"/>
        <v>121532</v>
      </c>
      <c r="P33" s="9">
        <f t="shared" si="0"/>
        <v>893074</v>
      </c>
      <c r="Q33" s="21">
        <f t="shared" si="9"/>
        <v>13.175777777777778</v>
      </c>
    </row>
    <row r="34" spans="2:17" x14ac:dyDescent="0.15">
      <c r="B34" s="18" t="s">
        <v>42</v>
      </c>
      <c r="C34" s="13">
        <f>C29-C33</f>
        <v>237000</v>
      </c>
      <c r="D34" s="13">
        <f t="shared" ref="D34:O34" si="13">D29-D33</f>
        <v>98000</v>
      </c>
      <c r="E34" s="13">
        <f t="shared" si="13"/>
        <v>-59200</v>
      </c>
      <c r="F34" s="13">
        <f t="shared" si="13"/>
        <v>79500</v>
      </c>
      <c r="G34" s="13">
        <f t="shared" si="13"/>
        <v>-37000</v>
      </c>
      <c r="H34" s="13">
        <f t="shared" si="13"/>
        <v>-19000</v>
      </c>
      <c r="I34" s="13">
        <f t="shared" si="13"/>
        <v>-18700</v>
      </c>
      <c r="J34" s="13">
        <f t="shared" si="13"/>
        <v>-19000</v>
      </c>
      <c r="K34" s="13">
        <f t="shared" si="13"/>
        <v>-60000</v>
      </c>
      <c r="L34" s="13">
        <f t="shared" si="13"/>
        <v>-25220</v>
      </c>
      <c r="M34" s="13">
        <f t="shared" si="13"/>
        <v>-65502</v>
      </c>
      <c r="N34" s="13">
        <f t="shared" si="13"/>
        <v>-35620</v>
      </c>
      <c r="O34" s="13">
        <f t="shared" si="13"/>
        <v>-86532</v>
      </c>
      <c r="P34" s="9">
        <f t="shared" si="0"/>
        <v>-248274</v>
      </c>
      <c r="Q34" s="21">
        <f t="shared" si="9"/>
        <v>-2.0475696202531646</v>
      </c>
    </row>
    <row r="35" spans="2:17" s="3" customFormat="1" x14ac:dyDescent="0.15">
      <c r="B35" s="19" t="s">
        <v>43</v>
      </c>
      <c r="C35" s="10">
        <f>C13+C24+C34</f>
        <v>714540</v>
      </c>
      <c r="D35" s="10">
        <f t="shared" ref="D35:M35" si="14">D13+D24+D34</f>
        <v>564120</v>
      </c>
      <c r="E35" s="10">
        <f t="shared" si="14"/>
        <v>416450</v>
      </c>
      <c r="F35" s="10">
        <f t="shared" si="14"/>
        <v>499670</v>
      </c>
      <c r="G35" s="10">
        <f t="shared" si="14"/>
        <v>377031</v>
      </c>
      <c r="H35" s="10">
        <f t="shared" si="14"/>
        <v>421225</v>
      </c>
      <c r="I35" s="10">
        <f t="shared" si="14"/>
        <v>456500</v>
      </c>
      <c r="J35" s="10">
        <f t="shared" si="14"/>
        <v>497339</v>
      </c>
      <c r="K35" s="10">
        <f t="shared" si="14"/>
        <v>443436</v>
      </c>
      <c r="L35" s="10">
        <f t="shared" si="14"/>
        <v>398929</v>
      </c>
      <c r="M35" s="10">
        <f t="shared" si="14"/>
        <v>397366</v>
      </c>
      <c r="N35" s="10">
        <f t="shared" ref="N35:O35" si="15">N13+N24+N34</f>
        <v>448867</v>
      </c>
      <c r="O35" s="10">
        <f t="shared" si="15"/>
        <v>397566</v>
      </c>
      <c r="P35" s="9">
        <f t="shared" si="0"/>
        <v>5318499</v>
      </c>
      <c r="Q35" s="21">
        <f t="shared" si="9"/>
        <v>6.4432488034259805</v>
      </c>
    </row>
  </sheetData>
  <mergeCells count="1">
    <mergeCell ref="B1:Q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现金流量预算表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2012-08-28T00:49:07Z</dcterms:modified>
</cp:coreProperties>
</file>